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 activeTab="2"/>
  </bookViews>
  <sheets>
    <sheet name="Cereza 26_28" sheetId="8" r:id="rId1"/>
    <sheet name="Cereza 28_30" sheetId="6" r:id="rId2"/>
    <sheet name="Cereza 30+" sheetId="7" r:id="rId3"/>
  </sheets>
  <externalReferences>
    <externalReference r:id="rId4"/>
  </externalReferences>
  <definedNames>
    <definedName name="_xlnm.Print_Area" localSheetId="0">'Cereza 26_28'!$A$1:$M$65</definedName>
    <definedName name="_xlnm.Print_Area" localSheetId="1">'Cereza 28_30'!$A$1:$M$65</definedName>
    <definedName name="_xlnm.Print_Area" localSheetId="2">'Cereza 30+'!$A$1:$M$65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9" i="6" l="1"/>
  <c r="AF60" i="6"/>
  <c r="AF61" i="6"/>
  <c r="AF32" i="6"/>
  <c r="AF33" i="6"/>
  <c r="AF53" i="6"/>
  <c r="AF54" i="6"/>
  <c r="AF55" i="6"/>
  <c r="AF34" i="6"/>
  <c r="AE61" i="8" l="1"/>
  <c r="AE55" i="8"/>
  <c r="AE54" i="8"/>
  <c r="AE53" i="8"/>
  <c r="F42" i="6"/>
  <c r="AF62" i="6" s="1"/>
  <c r="E42" i="6"/>
  <c r="D42" i="6"/>
  <c r="AF41" i="6" s="1"/>
  <c r="F41" i="6"/>
  <c r="AE62" i="6" s="1"/>
  <c r="E41" i="6"/>
  <c r="D41" i="6"/>
  <c r="F42" i="7"/>
  <c r="E42" i="7"/>
  <c r="D42" i="7"/>
  <c r="F42" i="8"/>
  <c r="AF62" i="8" s="1"/>
  <c r="E42" i="8"/>
  <c r="D42" i="8"/>
  <c r="AF41" i="8" s="1"/>
  <c r="F41" i="7" l="1"/>
  <c r="E41" i="7"/>
  <c r="D41" i="7"/>
  <c r="AE41" i="7" s="1"/>
  <c r="AE41" i="6"/>
  <c r="R118" i="8"/>
  <c r="R117" i="8"/>
  <c r="R116" i="8"/>
  <c r="R115" i="8"/>
  <c r="R114" i="8"/>
  <c r="R113" i="8"/>
  <c r="R112" i="8"/>
  <c r="R111" i="8"/>
  <c r="R110" i="8"/>
  <c r="R109" i="8"/>
  <c r="R108" i="8"/>
  <c r="R107" i="8"/>
  <c r="R106" i="8"/>
  <c r="R105" i="8"/>
  <c r="R104" i="8"/>
  <c r="R103" i="8"/>
  <c r="R102" i="8"/>
  <c r="R101" i="8"/>
  <c r="R100" i="8"/>
  <c r="R94" i="8"/>
  <c r="R93" i="8"/>
  <c r="R92" i="8"/>
  <c r="R91" i="8"/>
  <c r="R90" i="8"/>
  <c r="R89" i="8"/>
  <c r="R88" i="8"/>
  <c r="R87" i="8"/>
  <c r="R86" i="8"/>
  <c r="R85" i="8"/>
  <c r="R84" i="8"/>
  <c r="R83" i="8"/>
  <c r="R82" i="8"/>
  <c r="R81" i="8"/>
  <c r="R80" i="8"/>
  <c r="R79" i="8"/>
  <c r="R78" i="8"/>
  <c r="R77" i="8"/>
  <c r="R76" i="8"/>
  <c r="R75" i="8"/>
  <c r="R74" i="8"/>
  <c r="R73" i="8"/>
  <c r="R72" i="8"/>
  <c r="R71" i="8"/>
  <c r="R70" i="8"/>
  <c r="R69" i="8"/>
  <c r="AB61" i="8"/>
  <c r="Z61" i="8"/>
  <c r="Y61" i="8"/>
  <c r="S61" i="8"/>
  <c r="V60" i="8"/>
  <c r="AC59" i="8"/>
  <c r="AF55" i="8"/>
  <c r="AD55" i="8"/>
  <c r="AD61" i="8" s="1"/>
  <c r="AC55" i="8"/>
  <c r="AC61" i="8" s="1"/>
  <c r="AB55" i="8"/>
  <c r="AA55" i="8"/>
  <c r="AA61" i="8" s="1"/>
  <c r="Z55" i="8"/>
  <c r="Y55" i="8"/>
  <c r="X55" i="8"/>
  <c r="X61" i="8" s="1"/>
  <c r="W55" i="8"/>
  <c r="V55" i="8"/>
  <c r="V61" i="8" s="1"/>
  <c r="U55" i="8"/>
  <c r="U61" i="8" s="1"/>
  <c r="AF54" i="8"/>
  <c r="AD54" i="8"/>
  <c r="AD60" i="8" s="1"/>
  <c r="AC54" i="8"/>
  <c r="AC60" i="8" s="1"/>
  <c r="AB54" i="8"/>
  <c r="AB60" i="8" s="1"/>
  <c r="AA54" i="8"/>
  <c r="AA60" i="8" s="1"/>
  <c r="Z54" i="8"/>
  <c r="Z60" i="8" s="1"/>
  <c r="Y54" i="8"/>
  <c r="Y60" i="8" s="1"/>
  <c r="X54" i="8"/>
  <c r="X60" i="8" s="1"/>
  <c r="W54" i="8"/>
  <c r="W60" i="8" s="1"/>
  <c r="V54" i="8"/>
  <c r="U54" i="8"/>
  <c r="U60" i="8" s="1"/>
  <c r="T54" i="8"/>
  <c r="AF53" i="8"/>
  <c r="AD53" i="8"/>
  <c r="AD59" i="8" s="1"/>
  <c r="AC53" i="8"/>
  <c r="AB53" i="8"/>
  <c r="AB59" i="8" s="1"/>
  <c r="AA53" i="8"/>
  <c r="AA59" i="8" s="1"/>
  <c r="Z53" i="8"/>
  <c r="Z59" i="8" s="1"/>
  <c r="Y53" i="8"/>
  <c r="Y59" i="8" s="1"/>
  <c r="X53" i="8"/>
  <c r="W53" i="8"/>
  <c r="W59" i="8" s="1"/>
  <c r="V53" i="8"/>
  <c r="V59" i="8" s="1"/>
  <c r="U53" i="8"/>
  <c r="U59" i="8" s="1"/>
  <c r="T53" i="8"/>
  <c r="AG52" i="8"/>
  <c r="AG51" i="8"/>
  <c r="AG50" i="8"/>
  <c r="AG49" i="8"/>
  <c r="AG48" i="8"/>
  <c r="AG47" i="8"/>
  <c r="F41" i="8"/>
  <c r="AE62" i="8" s="1"/>
  <c r="E41" i="8"/>
  <c r="D41" i="8"/>
  <c r="AE41" i="8" s="1"/>
  <c r="Z40" i="8"/>
  <c r="Y40" i="8"/>
  <c r="S40" i="8"/>
  <c r="F40" i="8"/>
  <c r="AD62" i="8" s="1"/>
  <c r="E40" i="8"/>
  <c r="D40" i="8"/>
  <c r="AD41" i="8" s="1"/>
  <c r="Y39" i="8"/>
  <c r="U39" i="8"/>
  <c r="F39" i="8"/>
  <c r="AC62" i="8" s="1"/>
  <c r="E39" i="8"/>
  <c r="D39" i="8"/>
  <c r="AC41" i="8" s="1"/>
  <c r="AB38" i="8"/>
  <c r="F38" i="8"/>
  <c r="AB62" i="8" s="1"/>
  <c r="E38" i="8"/>
  <c r="D38" i="8"/>
  <c r="R96" i="8" s="1"/>
  <c r="F37" i="8"/>
  <c r="AA62" i="8" s="1"/>
  <c r="E37" i="8"/>
  <c r="D37" i="8"/>
  <c r="R95" i="8" s="1"/>
  <c r="AE34" i="8"/>
  <c r="AD34" i="8"/>
  <c r="AD40" i="8" s="1"/>
  <c r="AC34" i="8"/>
  <c r="AC40" i="8" s="1"/>
  <c r="AB34" i="8"/>
  <c r="AB40" i="8" s="1"/>
  <c r="AA34" i="8"/>
  <c r="AA40" i="8" s="1"/>
  <c r="Z34" i="8"/>
  <c r="Y34" i="8"/>
  <c r="X34" i="8"/>
  <c r="X40" i="8" s="1"/>
  <c r="W34" i="8"/>
  <c r="W40" i="8" s="1"/>
  <c r="V34" i="8"/>
  <c r="V40" i="8" s="1"/>
  <c r="U34" i="8"/>
  <c r="U40" i="8" s="1"/>
  <c r="AE33" i="8"/>
  <c r="AD33" i="8"/>
  <c r="AD39" i="8" s="1"/>
  <c r="AC33" i="8"/>
  <c r="AC39" i="8" s="1"/>
  <c r="AB33" i="8"/>
  <c r="AB39" i="8" s="1"/>
  <c r="AA33" i="8"/>
  <c r="AA39" i="8" s="1"/>
  <c r="Z33" i="8"/>
  <c r="Z39" i="8" s="1"/>
  <c r="Y33" i="8"/>
  <c r="X33" i="8"/>
  <c r="X39" i="8" s="1"/>
  <c r="W33" i="8"/>
  <c r="W39" i="8" s="1"/>
  <c r="V33" i="8"/>
  <c r="V39" i="8" s="1"/>
  <c r="U33" i="8"/>
  <c r="AE32" i="8"/>
  <c r="AD32" i="8"/>
  <c r="AD38" i="8" s="1"/>
  <c r="AC32" i="8"/>
  <c r="AC38" i="8" s="1"/>
  <c r="AB32" i="8"/>
  <c r="AA32" i="8"/>
  <c r="AA38" i="8" s="1"/>
  <c r="Z32" i="8"/>
  <c r="Z38" i="8" s="1"/>
  <c r="Y32" i="8"/>
  <c r="Y38" i="8" s="1"/>
  <c r="X32" i="8"/>
  <c r="X38" i="8" s="1"/>
  <c r="W32" i="8"/>
  <c r="W38" i="8" s="1"/>
  <c r="V32" i="8"/>
  <c r="U32" i="8"/>
  <c r="U38" i="8" s="1"/>
  <c r="AF31" i="8"/>
  <c r="AF30" i="8"/>
  <c r="AF29" i="8"/>
  <c r="AF28" i="8"/>
  <c r="AF27" i="8"/>
  <c r="AF26" i="8"/>
  <c r="AA41" i="8" l="1"/>
  <c r="AG55" i="8"/>
  <c r="AF32" i="8"/>
  <c r="AG53" i="8"/>
  <c r="AG54" i="8"/>
  <c r="R97" i="8"/>
  <c r="R99" i="8"/>
  <c r="AB41" i="8"/>
  <c r="V38" i="8"/>
  <c r="X59" i="8"/>
  <c r="W61" i="8"/>
  <c r="AF33" i="8"/>
  <c r="R98" i="8"/>
  <c r="AF34" i="8"/>
  <c r="D34" i="6"/>
  <c r="F40" i="7" l="1"/>
  <c r="AD62" i="7" s="1"/>
  <c r="E40" i="7"/>
  <c r="D40" i="7"/>
  <c r="AD41" i="7" s="1"/>
  <c r="F40" i="6"/>
  <c r="AD62" i="6" s="1"/>
  <c r="E40" i="6"/>
  <c r="D40" i="6"/>
  <c r="AD41" i="6" s="1"/>
  <c r="F39" i="6" l="1"/>
  <c r="AC62" i="6" s="1"/>
  <c r="E39" i="6"/>
  <c r="D39" i="6"/>
  <c r="AC41" i="6" s="1"/>
  <c r="F39" i="7"/>
  <c r="AC62" i="7" s="1"/>
  <c r="E39" i="7"/>
  <c r="D39" i="7"/>
  <c r="AC41" i="7" s="1"/>
  <c r="F38" i="6" l="1"/>
  <c r="AB62" i="6" s="1"/>
  <c r="E38" i="6"/>
  <c r="D38" i="6"/>
  <c r="AB41" i="6" s="1"/>
  <c r="F38" i="7"/>
  <c r="AB62" i="7" s="1"/>
  <c r="E38" i="7"/>
  <c r="D38" i="7"/>
  <c r="AB41" i="7" s="1"/>
  <c r="F37" i="7" l="1"/>
  <c r="AA62" i="7" s="1"/>
  <c r="E37" i="7"/>
  <c r="D37" i="7"/>
  <c r="AA41" i="7" s="1"/>
  <c r="F37" i="6"/>
  <c r="AA62" i="6" s="1"/>
  <c r="E37" i="6"/>
  <c r="D37" i="6"/>
  <c r="AA41" i="6" s="1"/>
  <c r="F36" i="7" l="1"/>
  <c r="Z62" i="7" s="1"/>
  <c r="E36" i="7"/>
  <c r="D36" i="7"/>
  <c r="Z41" i="7" s="1"/>
  <c r="F36" i="6"/>
  <c r="Z62" i="6" s="1"/>
  <c r="E36" i="6"/>
  <c r="D36" i="6"/>
  <c r="Z41" i="6" s="1"/>
  <c r="F35" i="7" l="1"/>
  <c r="E35" i="7"/>
  <c r="D35" i="7"/>
  <c r="F34" i="7"/>
  <c r="E34" i="7"/>
  <c r="D34" i="7"/>
  <c r="F33" i="7"/>
  <c r="E33" i="7"/>
  <c r="D33" i="7"/>
  <c r="W41" i="7" s="1"/>
  <c r="F32" i="7"/>
  <c r="V62" i="7" s="1"/>
  <c r="E32" i="7"/>
  <c r="D32" i="7"/>
  <c r="F35" i="6"/>
  <c r="F34" i="6"/>
  <c r="E35" i="6"/>
  <c r="E34" i="6"/>
  <c r="D35" i="6"/>
  <c r="R91" i="7" l="1"/>
  <c r="AF52" i="7" l="1"/>
  <c r="U55" i="7"/>
  <c r="V55" i="7"/>
  <c r="W55" i="7"/>
  <c r="X55" i="7"/>
  <c r="Y55" i="7"/>
  <c r="Z55" i="7"/>
  <c r="AA55" i="7"/>
  <c r="AB55" i="7"/>
  <c r="AC55" i="7"/>
  <c r="AD55" i="7"/>
  <c r="AE55" i="7"/>
  <c r="U54" i="7"/>
  <c r="V54" i="7"/>
  <c r="W54" i="7"/>
  <c r="X54" i="7"/>
  <c r="Y54" i="7"/>
  <c r="Z54" i="7"/>
  <c r="AA54" i="7"/>
  <c r="AB54" i="7"/>
  <c r="AC54" i="7"/>
  <c r="AD54" i="7"/>
  <c r="AE54" i="7"/>
  <c r="U53" i="7"/>
  <c r="V53" i="7"/>
  <c r="W53" i="7"/>
  <c r="X53" i="7"/>
  <c r="Y53" i="7"/>
  <c r="Z53" i="7"/>
  <c r="AA53" i="7"/>
  <c r="AB53" i="7"/>
  <c r="AC53" i="7"/>
  <c r="AD53" i="7"/>
  <c r="AE53" i="7"/>
  <c r="V34" i="7"/>
  <c r="W34" i="7"/>
  <c r="X34" i="7"/>
  <c r="Y34" i="7"/>
  <c r="Z34" i="7"/>
  <c r="AA34" i="7"/>
  <c r="AB34" i="7"/>
  <c r="AC34" i="7"/>
  <c r="AD34" i="7"/>
  <c r="AE34" i="7"/>
  <c r="V33" i="7"/>
  <c r="W33" i="7"/>
  <c r="X33" i="7"/>
  <c r="Y33" i="7"/>
  <c r="Z33" i="7"/>
  <c r="AA33" i="7"/>
  <c r="AB33" i="7"/>
  <c r="AC33" i="7"/>
  <c r="AD33" i="7"/>
  <c r="AE33" i="7"/>
  <c r="V32" i="7"/>
  <c r="W32" i="7"/>
  <c r="X32" i="7"/>
  <c r="Y32" i="7"/>
  <c r="Z32" i="7"/>
  <c r="AA32" i="7"/>
  <c r="AB32" i="7"/>
  <c r="AC32" i="7"/>
  <c r="AD32" i="7"/>
  <c r="AE32" i="7"/>
  <c r="U34" i="7"/>
  <c r="U33" i="7"/>
  <c r="U32" i="7"/>
  <c r="AF31" i="7"/>
  <c r="AF26" i="7"/>
  <c r="U55" i="6"/>
  <c r="V55" i="6"/>
  <c r="W55" i="6"/>
  <c r="X55" i="6"/>
  <c r="Y55" i="6"/>
  <c r="Z55" i="6"/>
  <c r="AA55" i="6"/>
  <c r="AB55" i="6"/>
  <c r="AC55" i="6"/>
  <c r="AD55" i="6"/>
  <c r="AE55" i="6"/>
  <c r="U54" i="6"/>
  <c r="V54" i="6"/>
  <c r="W54" i="6"/>
  <c r="X54" i="6"/>
  <c r="Y54" i="6"/>
  <c r="Z54" i="6"/>
  <c r="AA54" i="6"/>
  <c r="AB54" i="6"/>
  <c r="AC54" i="6"/>
  <c r="AD54" i="6"/>
  <c r="AE54" i="6"/>
  <c r="U53" i="6"/>
  <c r="V53" i="6"/>
  <c r="W53" i="6"/>
  <c r="X53" i="6"/>
  <c r="Y53" i="6"/>
  <c r="Z53" i="6"/>
  <c r="AA53" i="6"/>
  <c r="AB53" i="6"/>
  <c r="AC53" i="6"/>
  <c r="AD53" i="6"/>
  <c r="AE53" i="6"/>
  <c r="T54" i="6"/>
  <c r="T53" i="6"/>
  <c r="AG52" i="6"/>
  <c r="V34" i="6"/>
  <c r="W34" i="6"/>
  <c r="X34" i="6"/>
  <c r="Y34" i="6"/>
  <c r="Z34" i="6"/>
  <c r="AA34" i="6"/>
  <c r="AB34" i="6"/>
  <c r="AC34" i="6"/>
  <c r="AD34" i="6"/>
  <c r="AE34" i="6"/>
  <c r="AE40" i="6" s="1"/>
  <c r="V33" i="6"/>
  <c r="W33" i="6"/>
  <c r="X33" i="6"/>
  <c r="Y33" i="6"/>
  <c r="Z33" i="6"/>
  <c r="AA33" i="6"/>
  <c r="AB33" i="6"/>
  <c r="AC33" i="6"/>
  <c r="AD33" i="6"/>
  <c r="AE33" i="6"/>
  <c r="AE39" i="6" s="1"/>
  <c r="V32" i="6"/>
  <c r="W32" i="6"/>
  <c r="X32" i="6"/>
  <c r="Y32" i="6"/>
  <c r="Z32" i="6"/>
  <c r="AA32" i="6"/>
  <c r="AB32" i="6"/>
  <c r="AC32" i="6"/>
  <c r="AD32" i="6"/>
  <c r="AE32" i="6"/>
  <c r="AE38" i="6" s="1"/>
  <c r="U34" i="6"/>
  <c r="U33" i="6"/>
  <c r="U32" i="6"/>
  <c r="AG31" i="6"/>
  <c r="AE62" i="7" l="1"/>
  <c r="Y62" i="6" l="1"/>
  <c r="Y41" i="6"/>
  <c r="Y62" i="7"/>
  <c r="Y41" i="7"/>
  <c r="X62" i="7" l="1"/>
  <c r="W62" i="7"/>
  <c r="X41" i="7"/>
  <c r="X62" i="6"/>
  <c r="X41" i="6"/>
  <c r="V41" i="7" l="1"/>
  <c r="R90" i="7"/>
  <c r="R118" i="7"/>
  <c r="R117" i="7"/>
  <c r="R116" i="7"/>
  <c r="R115" i="7"/>
  <c r="R114" i="7"/>
  <c r="R113" i="7"/>
  <c r="R112" i="7"/>
  <c r="R111" i="7"/>
  <c r="R110" i="7"/>
  <c r="R109" i="7"/>
  <c r="R108" i="7"/>
  <c r="R107" i="7"/>
  <c r="R106" i="7"/>
  <c r="R105" i="7"/>
  <c r="R104" i="7"/>
  <c r="R103" i="7"/>
  <c r="R102" i="7"/>
  <c r="R101" i="7"/>
  <c r="R100" i="7"/>
  <c r="R99" i="7"/>
  <c r="R98" i="7"/>
  <c r="R97" i="7"/>
  <c r="R96" i="7"/>
  <c r="R95" i="7"/>
  <c r="R94" i="7"/>
  <c r="R93" i="7"/>
  <c r="R92" i="7"/>
  <c r="R88" i="7"/>
  <c r="R87" i="7"/>
  <c r="R86" i="7"/>
  <c r="R85" i="7"/>
  <c r="R84" i="7"/>
  <c r="R83" i="7"/>
  <c r="R82" i="7"/>
  <c r="R81" i="7"/>
  <c r="R80" i="7"/>
  <c r="R79" i="7"/>
  <c r="R78" i="7"/>
  <c r="R77" i="7"/>
  <c r="R76" i="7"/>
  <c r="R75" i="7"/>
  <c r="R74" i="7"/>
  <c r="R73" i="7"/>
  <c r="R72" i="7"/>
  <c r="R71" i="7"/>
  <c r="R70" i="7"/>
  <c r="R69" i="7"/>
  <c r="S61" i="7"/>
  <c r="AE61" i="7"/>
  <c r="AD61" i="7"/>
  <c r="AC61" i="7"/>
  <c r="AB61" i="7"/>
  <c r="AA61" i="7"/>
  <c r="Z61" i="7"/>
  <c r="Y61" i="7"/>
  <c r="X61" i="7"/>
  <c r="W61" i="7"/>
  <c r="V61" i="7"/>
  <c r="U61" i="7"/>
  <c r="AE60" i="7"/>
  <c r="AD60" i="7"/>
  <c r="AC60" i="7"/>
  <c r="AB60" i="7"/>
  <c r="AA60" i="7"/>
  <c r="Z60" i="7"/>
  <c r="Y60" i="7"/>
  <c r="X60" i="7"/>
  <c r="W60" i="7"/>
  <c r="V60" i="7"/>
  <c r="U60" i="7"/>
  <c r="AE59" i="7"/>
  <c r="AD59" i="7"/>
  <c r="AC59" i="7"/>
  <c r="AB59" i="7"/>
  <c r="AA59" i="7"/>
  <c r="Z59" i="7"/>
  <c r="Y59" i="7"/>
  <c r="X59" i="7"/>
  <c r="W59" i="7"/>
  <c r="V59" i="7"/>
  <c r="U59" i="7"/>
  <c r="AF51" i="7"/>
  <c r="AF50" i="7"/>
  <c r="AF49" i="7"/>
  <c r="AF48" i="7"/>
  <c r="AF47" i="7"/>
  <c r="S40" i="7"/>
  <c r="AD40" i="7"/>
  <c r="AC40" i="7"/>
  <c r="AB40" i="7"/>
  <c r="AA40" i="7"/>
  <c r="Z40" i="7"/>
  <c r="Y40" i="7"/>
  <c r="X40" i="7"/>
  <c r="W40" i="7"/>
  <c r="V40" i="7"/>
  <c r="U40" i="7"/>
  <c r="AD39" i="7"/>
  <c r="AC39" i="7"/>
  <c r="AB39" i="7"/>
  <c r="AA39" i="7"/>
  <c r="Z39" i="7"/>
  <c r="Y39" i="7"/>
  <c r="X39" i="7"/>
  <c r="W39" i="7"/>
  <c r="V39" i="7"/>
  <c r="U39" i="7"/>
  <c r="AD38" i="7"/>
  <c r="AC38" i="7"/>
  <c r="AB38" i="7"/>
  <c r="AA38" i="7"/>
  <c r="Z38" i="7"/>
  <c r="Y38" i="7"/>
  <c r="X38" i="7"/>
  <c r="W38" i="7"/>
  <c r="V38" i="7"/>
  <c r="U38" i="7"/>
  <c r="AF30" i="7"/>
  <c r="AF29" i="7"/>
  <c r="AF28" i="7"/>
  <c r="AF27" i="7"/>
  <c r="R118" i="6"/>
  <c r="R117" i="6"/>
  <c r="R116" i="6"/>
  <c r="R115" i="6"/>
  <c r="R114" i="6"/>
  <c r="R113" i="6"/>
  <c r="R112" i="6"/>
  <c r="R111" i="6"/>
  <c r="R110" i="6"/>
  <c r="R109" i="6"/>
  <c r="R108" i="6"/>
  <c r="R107" i="6"/>
  <c r="R106" i="6"/>
  <c r="R105" i="6"/>
  <c r="R104" i="6"/>
  <c r="R103" i="6"/>
  <c r="R102" i="6"/>
  <c r="R101" i="6"/>
  <c r="R100" i="6"/>
  <c r="R99" i="6"/>
  <c r="R98" i="6"/>
  <c r="R97" i="6"/>
  <c r="R96" i="6"/>
  <c r="R95" i="6"/>
  <c r="R94" i="6"/>
  <c r="R93" i="6"/>
  <c r="R92" i="6"/>
  <c r="R91" i="6"/>
  <c r="R90" i="6"/>
  <c r="R88" i="6"/>
  <c r="R87" i="6"/>
  <c r="R86" i="6"/>
  <c r="R85" i="6"/>
  <c r="R84" i="6"/>
  <c r="R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S61" i="6"/>
  <c r="AE61" i="6"/>
  <c r="AD61" i="6"/>
  <c r="AC61" i="6"/>
  <c r="AB61" i="6"/>
  <c r="AA61" i="6"/>
  <c r="Z61" i="6"/>
  <c r="Y61" i="6"/>
  <c r="X61" i="6"/>
  <c r="W61" i="6"/>
  <c r="V61" i="6"/>
  <c r="U61" i="6"/>
  <c r="AE60" i="6"/>
  <c r="AD60" i="6"/>
  <c r="AC60" i="6"/>
  <c r="AB60" i="6"/>
  <c r="AA60" i="6"/>
  <c r="Z60" i="6"/>
  <c r="Y60" i="6"/>
  <c r="X60" i="6"/>
  <c r="W60" i="6"/>
  <c r="V60" i="6"/>
  <c r="U60" i="6"/>
  <c r="AE59" i="6"/>
  <c r="AD59" i="6"/>
  <c r="AC59" i="6"/>
  <c r="AB59" i="6"/>
  <c r="AA59" i="6"/>
  <c r="Z59" i="6"/>
  <c r="Y59" i="6"/>
  <c r="X59" i="6"/>
  <c r="W59" i="6"/>
  <c r="V59" i="6"/>
  <c r="U59" i="6"/>
  <c r="AG51" i="6"/>
  <c r="AG50" i="6"/>
  <c r="AG49" i="6"/>
  <c r="AG48" i="6"/>
  <c r="AG47" i="6"/>
  <c r="S40" i="6"/>
  <c r="AD40" i="6"/>
  <c r="AC40" i="6"/>
  <c r="AB40" i="6"/>
  <c r="AA40" i="6"/>
  <c r="Z40" i="6"/>
  <c r="Y40" i="6"/>
  <c r="X40" i="6"/>
  <c r="W40" i="6"/>
  <c r="V40" i="6"/>
  <c r="AD39" i="6"/>
  <c r="AC39" i="6"/>
  <c r="AB39" i="6"/>
  <c r="AA39" i="6"/>
  <c r="Z39" i="6"/>
  <c r="Y39" i="6"/>
  <c r="X39" i="6"/>
  <c r="W39" i="6"/>
  <c r="V39" i="6"/>
  <c r="U39" i="6"/>
  <c r="AD38" i="6"/>
  <c r="AC38" i="6"/>
  <c r="AB38" i="6"/>
  <c r="AA38" i="6"/>
  <c r="Z38" i="6"/>
  <c r="Y38" i="6"/>
  <c r="X38" i="6"/>
  <c r="W38" i="6"/>
  <c r="V38" i="6"/>
  <c r="AG30" i="6"/>
  <c r="AG29" i="6"/>
  <c r="AG28" i="6"/>
  <c r="AG27" i="6"/>
  <c r="AG26" i="6"/>
  <c r="R89" i="7" l="1"/>
  <c r="AF53" i="7"/>
  <c r="AF54" i="7"/>
  <c r="AF32" i="7"/>
  <c r="AF33" i="7"/>
  <c r="AF55" i="7"/>
  <c r="AF34" i="7"/>
  <c r="AG53" i="6"/>
  <c r="AG54" i="6"/>
  <c r="AG55" i="6"/>
  <c r="AG32" i="6"/>
  <c r="AF38" i="6" s="1"/>
  <c r="AG34" i="6"/>
  <c r="AF40" i="6" s="1"/>
  <c r="U38" i="6"/>
  <c r="AG33" i="6"/>
  <c r="AF39" i="6" s="1"/>
  <c r="U40" i="6"/>
  <c r="T59" i="6"/>
  <c r="T60" i="6"/>
  <c r="R89" i="6"/>
</calcChain>
</file>

<file path=xl/sharedStrings.xml><?xml version="1.0" encoding="utf-8"?>
<sst xmlns="http://schemas.openxmlformats.org/spreadsheetml/2006/main" count="75" uniqueCount="25">
  <si>
    <t>Semana</t>
  </si>
  <si>
    <t>TABLA PARA GRÁFICO DE RANGO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</si>
  <si>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</si>
  <si>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</si>
  <si>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</si>
  <si>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</si>
  <si>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</si>
  <si>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</si>
  <si>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Cereza para fresco. Precios Medios Pagados Consumidor €/kg (Medias ponderadas por cantidades en los distintos calibres)</t>
  </si>
  <si>
    <t>Cereza para fresco 28-30 mm. Precios Percibidos Agricultor. €/kg</t>
  </si>
  <si>
    <t>Cereza para fresco 30+ mm. Precios Percibidos Agricultor. €/kg</t>
  </si>
  <si>
    <t>-</t>
  </si>
  <si>
    <t>Máximo mensual entre 2019 y 2024</t>
  </si>
  <si>
    <t>Mínimo mensual entre 2019 y 2024</t>
  </si>
  <si>
    <t>Promedio 2019 - 2024</t>
  </si>
  <si>
    <t>Rango de precios 2019 - 2024</t>
  </si>
  <si>
    <r>
      <rPr>
        <sz val="16"/>
        <color rgb="FF253746"/>
        <rFont val="Riojana Black"/>
      </rPr>
      <t>Frutas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Cereza 28 - 30 mm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</si>
  <si>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r>
      <rPr>
        <sz val="16"/>
        <color rgb="FF253746"/>
        <rFont val="Riojana Black"/>
      </rPr>
      <t>Frutas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Cereza 30+ mm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</si>
  <si>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INICIO DE CAMPAÑA 2025</t>
  </si>
  <si>
    <r>
      <rPr>
        <sz val="16"/>
        <color rgb="FF253746"/>
        <rFont val="Riojana Black"/>
      </rPr>
      <t>Frutas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Cereza 26 - 28 mm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</si>
  <si>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Cereza para fresco 26 - 28 mm. Precios Percibidos Agricultor. €/kg</t>
  </si>
  <si>
    <t>FIN DE CAMPAÑA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</si>
  <si>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cereza en La Rioja en el año 2024 se ha calculado en 220,39 €/100 kg para un rendimiento medio de 8.145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esta campaña,  el precio percibido por el agricultor para este calibre se ha encontrado de media un 16% por debajo del coste de producción soportado.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El precio pagado por el conumidor corresponde al precio medio de su categoría. El rango de precios mostrado en la gráfica "Precio pagado por el consumidor" corresponde a la media de todos los calibres entre 2018 y 2019 y de este calibre desde 2020.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</si>
  <si>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cereza en La Rioja en el año 2024 se ha calculado en 220,39 €/100 kg para un rendimiento medio de 8.145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esta campaña, el precio percibido por el agricultor para este calibre se ha encontrado de media un 21% por encima del coste de producción soportado.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El precio pagado por el conumidor corresponde al precio medio de su categoría. El rango de precios mostrado en la gráfica "Precio pagado por el consumidor" corresponde a la media de todos los calibres entre 2018 y 2019 y de este calibre desde 2020.</t>
    </r>
  </si>
  <si>
    <r>
      <rPr>
        <sz val="12"/>
        <color rgb="FF253746"/>
        <rFont val="Riojana Black"/>
      </rPr>
      <t>∙</t>
    </r>
    <r>
      <rPr>
        <sz val="8.5"/>
        <color rgb="FF253746"/>
        <rFont val="Riojana Condensed"/>
      </rPr>
      <t xml:space="preserve"> </t>
    </r>
    <r>
      <rPr>
        <b/>
        <sz val="8.5"/>
        <color rgb="FF253746"/>
        <rFont val="Riojana Condensed SemiBold"/>
      </rPr>
      <t xml:space="preserve">El coste medio de producción de cereza en La Rioja en el año 2024 se ha calculado en 220,39 €/100 kg para un rendimiento medio de 8.145 kg/ha.
</t>
    </r>
    <r>
      <rPr>
        <b/>
        <sz val="12"/>
        <color rgb="FF253746"/>
        <rFont val="Riojana Black"/>
      </rPr>
      <t>∙</t>
    </r>
    <r>
      <rPr>
        <b/>
        <sz val="8.5"/>
        <color rgb="FF253746"/>
        <rFont val="Riojana Condensed SemiBold"/>
      </rPr>
      <t xml:space="preserve"> Durante esta campaña, el precio percibido por el agricultor para este calibre se ha encontrado de media un 48% por encima del coste de producción soportado.</t>
    </r>
    <r>
      <rPr>
        <sz val="8.5"/>
        <color rgb="FF253746"/>
        <rFont val="Riojana Condensed SemiBold"/>
      </rPr>
      <t xml:space="preserve">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El precio pagado por el conumidor corresponde al precio medio de su categoría. El rango de precios mostrado en la gráfica "Precio pagado por el consumidor" corresponde a la media de todos los calibres entre 2018 y 2019 y de este calibre desde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</si>
</sst>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6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8.5"/>
      <color rgb="FF253746"/>
      <name val="Riojana Condensed"/>
    </font>
    <font>
      <b/>
      <sz val="12"/>
      <color rgb="FF253746"/>
      <name val="Riojana Black"/>
    </font>
    <font>
      <b/>
      <sz val="8.5"/>
      <color rgb="FF253746"/>
      <name val="Riojana Condensed SemiBold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" fontId="13" fillId="3" borderId="0" xfId="0" applyNumberFormat="1" applyFont="1" applyFill="1" applyBorder="1" applyAlignment="1">
      <alignment horizontal="left" vertical="center"/>
    </xf>
    <xf numFmtId="4" fontId="13" fillId="3" borderId="0" xfId="0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'Cereza 26_28'!$S$38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'Cereza 26_28'!$T$37:$AF$37</c:f>
              <c:numCache>
                <c:formatCode>General</c:formatCode>
                <c:ptCount val="1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</c:numCache>
            </c:numRef>
          </c:cat>
          <c:val>
            <c:numRef>
              <c:f>'Cereza 26_28'!$T$38:$AF$38</c:f>
              <c:numCache>
                <c:formatCode>0.00</c:formatCode>
                <c:ptCount val="13"/>
                <c:pt idx="1">
                  <c:v>2.2000000000000002</c:v>
                </c:pt>
                <c:pt idx="2">
                  <c:v>1.9</c:v>
                </c:pt>
                <c:pt idx="3">
                  <c:v>1.9</c:v>
                </c:pt>
                <c:pt idx="4">
                  <c:v>1.95</c:v>
                </c:pt>
                <c:pt idx="5">
                  <c:v>1.95</c:v>
                </c:pt>
                <c:pt idx="6">
                  <c:v>2.5</c:v>
                </c:pt>
                <c:pt idx="7">
                  <c:v>2.5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6D-46E6-A014-2FBC98F7C7DC}"/>
            </c:ext>
          </c:extLst>
        </c:ser>
        <c:ser>
          <c:idx val="0"/>
          <c:order val="1"/>
          <c:tx>
            <c:strRef>
              <c:f>'Cereza 26_28'!$S$39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26_28'!$T$37:$AF$37</c:f>
              <c:numCache>
                <c:formatCode>General</c:formatCode>
                <c:ptCount val="1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</c:numCache>
            </c:numRef>
          </c:cat>
          <c:val>
            <c:numRef>
              <c:f>'Cereza 26_28'!$T$39:$AF$39</c:f>
              <c:numCache>
                <c:formatCode>0.00</c:formatCode>
                <c:ptCount val="13"/>
                <c:pt idx="1">
                  <c:v>1.4</c:v>
                </c:pt>
                <c:pt idx="2">
                  <c:v>1.5</c:v>
                </c:pt>
                <c:pt idx="3">
                  <c:v>1.7</c:v>
                </c:pt>
                <c:pt idx="4">
                  <c:v>0.6</c:v>
                </c:pt>
                <c:pt idx="5">
                  <c:v>0.6</c:v>
                </c:pt>
                <c:pt idx="6">
                  <c:v>0.7</c:v>
                </c:pt>
                <c:pt idx="7">
                  <c:v>0.9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6D-46E6-A014-2FBC98F7C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'Cereza 26_28'!$S$40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26_28'!$T$37:$AF$37</c:f>
              <c:numCache>
                <c:formatCode>General</c:formatCode>
                <c:ptCount val="1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</c:numCache>
            </c:numRef>
          </c:cat>
          <c:val>
            <c:numRef>
              <c:f>'Cereza 26_28'!$T$40:$AF$40</c:f>
              <c:numCache>
                <c:formatCode>0.00</c:formatCode>
                <c:ptCount val="13"/>
                <c:pt idx="1">
                  <c:v>1.8666666666666665</c:v>
                </c:pt>
                <c:pt idx="2">
                  <c:v>1.73</c:v>
                </c:pt>
                <c:pt idx="3">
                  <c:v>1.8312499999999998</c:v>
                </c:pt>
                <c:pt idx="4">
                  <c:v>1.51</c:v>
                </c:pt>
                <c:pt idx="5">
                  <c:v>1.35</c:v>
                </c:pt>
                <c:pt idx="6">
                  <c:v>1.575</c:v>
                </c:pt>
                <c:pt idx="7">
                  <c:v>1.5716666666666665</c:v>
                </c:pt>
                <c:pt idx="8">
                  <c:v>1.6916666666666667</c:v>
                </c:pt>
                <c:pt idx="9">
                  <c:v>1.7449999999999999</c:v>
                </c:pt>
                <c:pt idx="10">
                  <c:v>1.8812500000000001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6D-46E6-A014-2FBC98F7C7DC}"/>
            </c:ext>
          </c:extLst>
        </c:ser>
        <c:ser>
          <c:idx val="3"/>
          <c:order val="3"/>
          <c:tx>
            <c:strRef>
              <c:f>'Cereza 26_28'!$S$41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26_28'!$T$37:$AF$37</c:f>
              <c:numCache>
                <c:formatCode>General</c:formatCode>
                <c:ptCount val="1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</c:numCache>
            </c:numRef>
          </c:cat>
          <c:val>
            <c:numRef>
              <c:f>'Cereza 26_28'!$T$41:$AF$41</c:f>
              <c:numCache>
                <c:formatCode>0.00</c:formatCode>
                <c:ptCount val="13"/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6D-46E6-A014-2FBC98F7C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'Cereza 26_28'!$S$59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'Cereza 26_28'!$T$58:$AF$58</c:f>
              <c:numCache>
                <c:formatCode>General</c:formatCode>
                <c:ptCount val="1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</c:numCache>
            </c:numRef>
          </c:cat>
          <c:val>
            <c:numRef>
              <c:f>'Cereza 26_28'!$T$59:$AF$59</c:f>
              <c:numCache>
                <c:formatCode>0.00</c:formatCode>
                <c:ptCount val="13"/>
                <c:pt idx="1">
                  <c:v>4.9400000000000004</c:v>
                </c:pt>
                <c:pt idx="2">
                  <c:v>5.56</c:v>
                </c:pt>
                <c:pt idx="3">
                  <c:v>5.37</c:v>
                </c:pt>
                <c:pt idx="4">
                  <c:v>5.38</c:v>
                </c:pt>
                <c:pt idx="5">
                  <c:v>6.5</c:v>
                </c:pt>
                <c:pt idx="6">
                  <c:v>4.9500920245398765</c:v>
                </c:pt>
                <c:pt idx="7">
                  <c:v>5.62</c:v>
                </c:pt>
                <c:pt idx="8">
                  <c:v>5.62</c:v>
                </c:pt>
                <c:pt idx="9">
                  <c:v>5.62</c:v>
                </c:pt>
                <c:pt idx="10">
                  <c:v>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4-420D-953D-3CFAA214AF6E}"/>
            </c:ext>
          </c:extLst>
        </c:ser>
        <c:ser>
          <c:idx val="0"/>
          <c:order val="1"/>
          <c:tx>
            <c:strRef>
              <c:f>'Cereza 26_28'!$S$60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26_28'!$T$58:$AF$58</c:f>
              <c:numCache>
                <c:formatCode>General</c:formatCode>
                <c:ptCount val="1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</c:numCache>
            </c:numRef>
          </c:cat>
          <c:val>
            <c:numRef>
              <c:f>'Cereza 26_28'!$T$60:$AF$60</c:f>
              <c:numCache>
                <c:formatCode>0.00</c:formatCode>
                <c:ptCount val="13"/>
                <c:pt idx="1">
                  <c:v>4.1900000000000004</c:v>
                </c:pt>
                <c:pt idx="2">
                  <c:v>3.81</c:v>
                </c:pt>
                <c:pt idx="3">
                  <c:v>3.67</c:v>
                </c:pt>
                <c:pt idx="4">
                  <c:v>3.81</c:v>
                </c:pt>
                <c:pt idx="5">
                  <c:v>3.29</c:v>
                </c:pt>
                <c:pt idx="6">
                  <c:v>3.29</c:v>
                </c:pt>
                <c:pt idx="7">
                  <c:v>2.67</c:v>
                </c:pt>
                <c:pt idx="8">
                  <c:v>2.67</c:v>
                </c:pt>
                <c:pt idx="9">
                  <c:v>3.6906960556844552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4-420D-953D-3CFAA214A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'Cereza 26_28'!$S$61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26_28'!$T$58:$AF$58</c:f>
              <c:numCache>
                <c:formatCode>General</c:formatCode>
                <c:ptCount val="1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</c:numCache>
            </c:numRef>
          </c:cat>
          <c:val>
            <c:numRef>
              <c:f>'Cereza 26_28'!$T$61:$AF$61</c:f>
              <c:numCache>
                <c:formatCode>0.00</c:formatCode>
                <c:ptCount val="13"/>
                <c:pt idx="1">
                  <c:v>4.5650000000000004</c:v>
                </c:pt>
                <c:pt idx="2">
                  <c:v>4.3754999999999997</c:v>
                </c:pt>
                <c:pt idx="3">
                  <c:v>4.7175000000000002</c:v>
                </c:pt>
                <c:pt idx="4">
                  <c:v>4.5483333333333338</c:v>
                </c:pt>
                <c:pt idx="5">
                  <c:v>4.5714999999999995</c:v>
                </c:pt>
                <c:pt idx="6">
                  <c:v>4.1389896963976716</c:v>
                </c:pt>
                <c:pt idx="7">
                  <c:v>4.2769047619047624</c:v>
                </c:pt>
                <c:pt idx="8">
                  <c:v>4.5059523809523814</c:v>
                </c:pt>
                <c:pt idx="9">
                  <c:v>4.6245262811537016</c:v>
                </c:pt>
                <c:pt idx="10">
                  <c:v>4.8340000000000005</c:v>
                </c:pt>
                <c:pt idx="11">
                  <c:v>3.4266666666666663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B4-420D-953D-3CFAA214AF6E}"/>
            </c:ext>
          </c:extLst>
        </c:ser>
        <c:ser>
          <c:idx val="3"/>
          <c:order val="3"/>
          <c:tx>
            <c:strRef>
              <c:f>'Cereza 26_28'!$S$62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26_28'!$T$58:$AF$58</c:f>
              <c:numCache>
                <c:formatCode>General</c:formatCode>
                <c:ptCount val="1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</c:numCache>
            </c:numRef>
          </c:cat>
          <c:val>
            <c:numRef>
              <c:f>'Cereza 26_28'!$T$62:$AF$62</c:f>
              <c:numCache>
                <c:formatCode>0.00</c:formatCode>
                <c:ptCount val="13"/>
                <c:pt idx="7">
                  <c:v>5.23</c:v>
                </c:pt>
                <c:pt idx="8">
                  <c:v>5.0199999999999996</c:v>
                </c:pt>
                <c:pt idx="9">
                  <c:v>4.8099999999999996</c:v>
                </c:pt>
                <c:pt idx="10">
                  <c:v>5.32</c:v>
                </c:pt>
                <c:pt idx="11">
                  <c:v>5.24</c:v>
                </c:pt>
                <c:pt idx="12">
                  <c:v>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B4-420D-953D-3CFAA214A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7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0.70000000000000007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'Cereza 26_28'!$C$9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'Cereza 26_28'!$B$37:$B$43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</c:numCache>
            </c:numRef>
          </c:cat>
          <c:val>
            <c:numRef>
              <c:f>'Cereza 26_28'!$C$37:$C$43</c:f>
              <c:numCache>
                <c:formatCode>#,##0.00</c:formatCode>
                <c:ptCount val="7"/>
                <c:pt idx="0">
                  <c:v>1.8002</c:v>
                </c:pt>
                <c:pt idx="1">
                  <c:v>1.8002</c:v>
                </c:pt>
                <c:pt idx="2">
                  <c:v>1.8002</c:v>
                </c:pt>
                <c:pt idx="3">
                  <c:v>1.8002</c:v>
                </c:pt>
                <c:pt idx="4">
                  <c:v>1.8002</c:v>
                </c:pt>
                <c:pt idx="5">
                  <c:v>1.8002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E-4803-8065-7BA042822223}"/>
            </c:ext>
          </c:extLst>
        </c:ser>
        <c:ser>
          <c:idx val="1"/>
          <c:order val="1"/>
          <c:tx>
            <c:strRef>
              <c:f>'Cereza 26_28'!$D$9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'Cereza 26_28'!$B$37:$B$43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</c:numCache>
            </c:numRef>
          </c:cat>
          <c:val>
            <c:numRef>
              <c:f>'Cereza 26_28'!$D$37:$D$43</c:f>
              <c:numCache>
                <c:formatCode>#,##0.00</c:formatCode>
                <c:ptCount val="7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E-4803-8065-7BA042822223}"/>
            </c:ext>
          </c:extLst>
        </c:ser>
        <c:ser>
          <c:idx val="2"/>
          <c:order val="2"/>
          <c:tx>
            <c:strRef>
              <c:f>'Cereza 26_28'!$F$9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'Cereza 26_28'!$B$37:$B$43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</c:numCache>
            </c:numRef>
          </c:cat>
          <c:val>
            <c:numRef>
              <c:f>'Cereza 26_28'!$F$37:$F$43</c:f>
              <c:numCache>
                <c:formatCode>#,##0.00</c:formatCode>
                <c:ptCount val="7"/>
                <c:pt idx="0">
                  <c:v>5.23</c:v>
                </c:pt>
                <c:pt idx="1">
                  <c:v>5.0199999999999996</c:v>
                </c:pt>
                <c:pt idx="2">
                  <c:v>4.8099999999999996</c:v>
                </c:pt>
                <c:pt idx="3">
                  <c:v>5.32</c:v>
                </c:pt>
                <c:pt idx="4">
                  <c:v>5.24</c:v>
                </c:pt>
                <c:pt idx="5">
                  <c:v>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5E-4803-8065-7BA042822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6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'Cereza 28_30'!$S$38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'Cereza 28_30'!$T$37:$AE$37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28_30'!$T$38:$AE$38</c:f>
              <c:numCache>
                <c:formatCode>0.00</c:formatCode>
                <c:ptCount val="12"/>
                <c:pt idx="1">
                  <c:v>2.6</c:v>
                </c:pt>
                <c:pt idx="2">
                  <c:v>3.2</c:v>
                </c:pt>
                <c:pt idx="3">
                  <c:v>3.2</c:v>
                </c:pt>
                <c:pt idx="4">
                  <c:v>2.75</c:v>
                </c:pt>
                <c:pt idx="5">
                  <c:v>2.75</c:v>
                </c:pt>
                <c:pt idx="6">
                  <c:v>2.9</c:v>
                </c:pt>
                <c:pt idx="7">
                  <c:v>3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F-4F54-9AD6-9315A892BD5C}"/>
            </c:ext>
          </c:extLst>
        </c:ser>
        <c:ser>
          <c:idx val="0"/>
          <c:order val="1"/>
          <c:tx>
            <c:strRef>
              <c:f>'Cereza 28_30'!$S$39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28_30'!$T$37:$AE$37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28_30'!$T$39:$AE$39</c:f>
              <c:numCache>
                <c:formatCode>0.00</c:formatCode>
                <c:ptCount val="12"/>
                <c:pt idx="1">
                  <c:v>1.4</c:v>
                </c:pt>
                <c:pt idx="2">
                  <c:v>2.1749999999999998</c:v>
                </c:pt>
                <c:pt idx="3">
                  <c:v>2.25</c:v>
                </c:pt>
                <c:pt idx="4">
                  <c:v>2</c:v>
                </c:pt>
                <c:pt idx="5">
                  <c:v>1.7000000000000002</c:v>
                </c:pt>
                <c:pt idx="6">
                  <c:v>1.35</c:v>
                </c:pt>
                <c:pt idx="7">
                  <c:v>1.65</c:v>
                </c:pt>
                <c:pt idx="8">
                  <c:v>2</c:v>
                </c:pt>
                <c:pt idx="9">
                  <c:v>2</c:v>
                </c:pt>
                <c:pt idx="10">
                  <c:v>2.2000000000000002</c:v>
                </c:pt>
                <c:pt idx="11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CF-4F54-9AD6-9315A892B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3"/>
          <c:order val="3"/>
          <c:tx>
            <c:strRef>
              <c:f>'Cereza 28_30'!$S$41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28_30'!$T$37:$AE$37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28_30'!$T$41:$AE$41</c:f>
              <c:numCache>
                <c:formatCode>0.00</c:formatCode>
                <c:ptCount val="12"/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2.65</c:v>
                </c:pt>
                <c:pt idx="8">
                  <c:v>2.65</c:v>
                </c:pt>
                <c:pt idx="9">
                  <c:v>2.65</c:v>
                </c:pt>
                <c:pt idx="10">
                  <c:v>2.65</c:v>
                </c:pt>
                <c:pt idx="11">
                  <c:v>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CF-4F54-9AD6-9315A892B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06368"/>
        <c:axId val="94108288"/>
      </c:lineChart>
      <c:lineChart>
        <c:grouping val="standard"/>
        <c:varyColors val="0"/>
        <c:ser>
          <c:idx val="2"/>
          <c:order val="2"/>
          <c:tx>
            <c:strRef>
              <c:f>'Cereza 28_30'!$S$40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28_30'!$V$37:$AD$37</c:f>
              <c:numCache>
                <c:formatCode>General</c:formatCode>
                <c:ptCount val="9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</c:numCache>
            </c:numRef>
          </c:cat>
          <c:val>
            <c:numRef>
              <c:f>'Cereza 28_30'!$T$40:$AE$40</c:f>
              <c:numCache>
                <c:formatCode>0.00</c:formatCode>
                <c:ptCount val="12"/>
                <c:pt idx="1">
                  <c:v>2.1666666666666665</c:v>
                </c:pt>
                <c:pt idx="2">
                  <c:v>2.5874999999999999</c:v>
                </c:pt>
                <c:pt idx="3">
                  <c:v>2.5049999999999999</c:v>
                </c:pt>
                <c:pt idx="4">
                  <c:v>2.415</c:v>
                </c:pt>
                <c:pt idx="5">
                  <c:v>2.1100000000000003</c:v>
                </c:pt>
                <c:pt idx="6">
                  <c:v>2.1583333333333337</c:v>
                </c:pt>
                <c:pt idx="7">
                  <c:v>2.2250000000000001</c:v>
                </c:pt>
                <c:pt idx="8">
                  <c:v>2.4591666666666665</c:v>
                </c:pt>
                <c:pt idx="9">
                  <c:v>2.46</c:v>
                </c:pt>
                <c:pt idx="10">
                  <c:v>2.5874999999999999</c:v>
                </c:pt>
                <c:pt idx="11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CF-4F54-9AD6-9315A892B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'Cereza 28_30'!$S$59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'Cereza 28_30'!$T$58:$AF$58</c:f>
              <c:numCache>
                <c:formatCode>General</c:formatCode>
                <c:ptCount val="1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</c:numCache>
            </c:numRef>
          </c:cat>
          <c:val>
            <c:numRef>
              <c:f>'Cereza 28_30'!$T$59:$AF$59</c:f>
              <c:numCache>
                <c:formatCode>0.00</c:formatCode>
                <c:ptCount val="13"/>
                <c:pt idx="0">
                  <c:v>0</c:v>
                </c:pt>
                <c:pt idx="1">
                  <c:v>5.05</c:v>
                </c:pt>
                <c:pt idx="2">
                  <c:v>6.81</c:v>
                </c:pt>
                <c:pt idx="3">
                  <c:v>7.4</c:v>
                </c:pt>
                <c:pt idx="4">
                  <c:v>5.87</c:v>
                </c:pt>
                <c:pt idx="5">
                  <c:v>6.13</c:v>
                </c:pt>
                <c:pt idx="6">
                  <c:v>6.02</c:v>
                </c:pt>
                <c:pt idx="7">
                  <c:v>6.51</c:v>
                </c:pt>
                <c:pt idx="8">
                  <c:v>6.9</c:v>
                </c:pt>
                <c:pt idx="9">
                  <c:v>6.38</c:v>
                </c:pt>
                <c:pt idx="10">
                  <c:v>6.32</c:v>
                </c:pt>
                <c:pt idx="11">
                  <c:v>6.61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B-40CF-8C33-364CACF5F2EF}"/>
            </c:ext>
          </c:extLst>
        </c:ser>
        <c:ser>
          <c:idx val="0"/>
          <c:order val="1"/>
          <c:tx>
            <c:strRef>
              <c:f>'Cereza 28_30'!$S$60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28_30'!$T$58:$AF$58</c:f>
              <c:numCache>
                <c:formatCode>General</c:formatCode>
                <c:ptCount val="1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</c:numCache>
            </c:numRef>
          </c:cat>
          <c:val>
            <c:numRef>
              <c:f>'Cereza 28_30'!$T$60:$AF$60</c:f>
              <c:numCache>
                <c:formatCode>0.00</c:formatCode>
                <c:ptCount val="13"/>
                <c:pt idx="0">
                  <c:v>0</c:v>
                </c:pt>
                <c:pt idx="1">
                  <c:v>5.05</c:v>
                </c:pt>
                <c:pt idx="2">
                  <c:v>3.8574999999999999</c:v>
                </c:pt>
                <c:pt idx="3">
                  <c:v>4.2</c:v>
                </c:pt>
                <c:pt idx="4">
                  <c:v>3.831666666666667</c:v>
                </c:pt>
                <c:pt idx="5">
                  <c:v>3.9889999999999999</c:v>
                </c:pt>
                <c:pt idx="6">
                  <c:v>3.9238461538461542</c:v>
                </c:pt>
                <c:pt idx="7">
                  <c:v>3.59</c:v>
                </c:pt>
                <c:pt idx="8">
                  <c:v>3.47</c:v>
                </c:pt>
                <c:pt idx="9">
                  <c:v>4.2077777777777783</c:v>
                </c:pt>
                <c:pt idx="10">
                  <c:v>4.266</c:v>
                </c:pt>
                <c:pt idx="11">
                  <c:v>4.18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8B-40CF-8C33-364CACF5F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'Cereza 28_30'!$S$61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28_30'!$T$58:$AF$58</c:f>
              <c:numCache>
                <c:formatCode>General</c:formatCode>
                <c:ptCount val="1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</c:numCache>
            </c:numRef>
          </c:cat>
          <c:val>
            <c:numRef>
              <c:f>'Cereza 28_30'!$T$61:$AF$61</c:f>
              <c:numCache>
                <c:formatCode>0.00</c:formatCode>
                <c:ptCount val="13"/>
                <c:pt idx="1">
                  <c:v>5.05</c:v>
                </c:pt>
                <c:pt idx="2">
                  <c:v>5.5854999999999997</c:v>
                </c:pt>
                <c:pt idx="3">
                  <c:v>6.0362499999999999</c:v>
                </c:pt>
                <c:pt idx="4">
                  <c:v>5.1569444444444441</c:v>
                </c:pt>
                <c:pt idx="5">
                  <c:v>5.2081666666666662</c:v>
                </c:pt>
                <c:pt idx="6">
                  <c:v>5.1304623734474477</c:v>
                </c:pt>
                <c:pt idx="7">
                  <c:v>5.1152380952380954</c:v>
                </c:pt>
                <c:pt idx="8">
                  <c:v>5.394285714285715</c:v>
                </c:pt>
                <c:pt idx="9">
                  <c:v>5.310695802831372</c:v>
                </c:pt>
                <c:pt idx="10">
                  <c:v>5.5108478260869571</c:v>
                </c:pt>
                <c:pt idx="11">
                  <c:v>5.6233333333333322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8B-40CF-8C33-364CACF5F2EF}"/>
            </c:ext>
          </c:extLst>
        </c:ser>
        <c:ser>
          <c:idx val="3"/>
          <c:order val="3"/>
          <c:tx>
            <c:strRef>
              <c:f>'Cereza 28_30'!$S$62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28_30'!$T$58:$AF$58</c:f>
              <c:numCache>
                <c:formatCode>General</c:formatCode>
                <c:ptCount val="1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</c:numCache>
            </c:numRef>
          </c:cat>
          <c:val>
            <c:numRef>
              <c:f>'Cereza 28_30'!$T$62:$AF$62</c:f>
              <c:numCache>
                <c:formatCode>0.00</c:formatCode>
                <c:ptCount val="13"/>
                <c:pt idx="4">
                  <c:v>7.78</c:v>
                </c:pt>
                <c:pt idx="5">
                  <c:v>7.51</c:v>
                </c:pt>
                <c:pt idx="6">
                  <c:v>7.75</c:v>
                </c:pt>
                <c:pt idx="7">
                  <c:v>7.34</c:v>
                </c:pt>
                <c:pt idx="8">
                  <c:v>7.74</c:v>
                </c:pt>
                <c:pt idx="9">
                  <c:v>6.84</c:v>
                </c:pt>
                <c:pt idx="10">
                  <c:v>7.15</c:v>
                </c:pt>
                <c:pt idx="11">
                  <c:v>7</c:v>
                </c:pt>
                <c:pt idx="1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8B-40CF-8C33-364CACF5F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1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'Cereza 28_30'!$C$9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'Cereza 28_30'!$B$30:$B$43</c:f>
              <c:numCache>
                <c:formatCode>General</c:formatCod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cat>
          <c:val>
            <c:numRef>
              <c:f>'Cereza 28_30'!$C$30:$C$43</c:f>
              <c:numCache>
                <c:formatCode>#,##0.00</c:formatCode>
                <c:ptCount val="14"/>
                <c:pt idx="4">
                  <c:v>2.2039</c:v>
                </c:pt>
                <c:pt idx="5">
                  <c:v>2.2039</c:v>
                </c:pt>
                <c:pt idx="6">
                  <c:v>2.2039</c:v>
                </c:pt>
                <c:pt idx="7">
                  <c:v>2.2039</c:v>
                </c:pt>
                <c:pt idx="8">
                  <c:v>2.2039</c:v>
                </c:pt>
                <c:pt idx="9">
                  <c:v>2.2039</c:v>
                </c:pt>
                <c:pt idx="10">
                  <c:v>2.2039</c:v>
                </c:pt>
                <c:pt idx="11">
                  <c:v>2.2039</c:v>
                </c:pt>
                <c:pt idx="12">
                  <c:v>2.2039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4-48FF-81C1-0FFF486E9E90}"/>
            </c:ext>
          </c:extLst>
        </c:ser>
        <c:ser>
          <c:idx val="1"/>
          <c:order val="1"/>
          <c:tx>
            <c:strRef>
              <c:f>'Cereza 28_30'!$D$9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'Cereza 28_30'!$B$30:$B$43</c:f>
              <c:numCache>
                <c:formatCode>General</c:formatCod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cat>
          <c:val>
            <c:numRef>
              <c:f>'Cereza 28_30'!$D$30:$D$40</c:f>
              <c:numCache>
                <c:formatCode>#,##0.00</c:formatCode>
                <c:ptCount val="11"/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2.65</c:v>
                </c:pt>
                <c:pt idx="8">
                  <c:v>2.65</c:v>
                </c:pt>
                <c:pt idx="9">
                  <c:v>2.65</c:v>
                </c:pt>
                <c:pt idx="10">
                  <c:v>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4-48FF-81C1-0FFF486E9E90}"/>
            </c:ext>
          </c:extLst>
        </c:ser>
        <c:ser>
          <c:idx val="2"/>
          <c:order val="2"/>
          <c:tx>
            <c:strRef>
              <c:f>'Cereza 28_30'!$F$9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'Cereza 28_30'!$B$30:$B$43</c:f>
              <c:numCache>
                <c:formatCode>General</c:formatCod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cat>
          <c:val>
            <c:numRef>
              <c:f>'Cereza 28_30'!$F$30:$F$43</c:f>
              <c:numCache>
                <c:formatCode>#,##0.00</c:formatCode>
                <c:ptCount val="14"/>
                <c:pt idx="4">
                  <c:v>7.78</c:v>
                </c:pt>
                <c:pt idx="5">
                  <c:v>7.51</c:v>
                </c:pt>
                <c:pt idx="6">
                  <c:v>7.75</c:v>
                </c:pt>
                <c:pt idx="7">
                  <c:v>7.34</c:v>
                </c:pt>
                <c:pt idx="8">
                  <c:v>7.74</c:v>
                </c:pt>
                <c:pt idx="9">
                  <c:v>6.84</c:v>
                </c:pt>
                <c:pt idx="10">
                  <c:v>7.15</c:v>
                </c:pt>
                <c:pt idx="11">
                  <c:v>7</c:v>
                </c:pt>
                <c:pt idx="1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44-48FF-81C1-0FFF486E9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'Cereza 30+'!$S$38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'Cereza 30+'!$T$37:$AE$37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30+'!$T$38:$AE$38</c:f>
              <c:numCache>
                <c:formatCode>0.00</c:formatCode>
                <c:ptCount val="12"/>
                <c:pt idx="1">
                  <c:v>3.4</c:v>
                </c:pt>
                <c:pt idx="2">
                  <c:v>4</c:v>
                </c:pt>
                <c:pt idx="3">
                  <c:v>3.9</c:v>
                </c:pt>
                <c:pt idx="4">
                  <c:v>3.65</c:v>
                </c:pt>
                <c:pt idx="5">
                  <c:v>3.6</c:v>
                </c:pt>
                <c:pt idx="6">
                  <c:v>3.6</c:v>
                </c:pt>
                <c:pt idx="7">
                  <c:v>3.7</c:v>
                </c:pt>
                <c:pt idx="8">
                  <c:v>3.8</c:v>
                </c:pt>
                <c:pt idx="9">
                  <c:v>3.8</c:v>
                </c:pt>
                <c:pt idx="10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9-4D18-B021-AFD00506F75F}"/>
            </c:ext>
          </c:extLst>
        </c:ser>
        <c:ser>
          <c:idx val="0"/>
          <c:order val="1"/>
          <c:tx>
            <c:strRef>
              <c:f>'Cereza 30+'!$S$39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30+'!$T$37:$AE$37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30+'!$T$39:$AE$39</c:f>
              <c:numCache>
                <c:formatCode>0.00</c:formatCode>
                <c:ptCount val="12"/>
                <c:pt idx="1">
                  <c:v>1.4</c:v>
                </c:pt>
                <c:pt idx="2">
                  <c:v>3</c:v>
                </c:pt>
                <c:pt idx="3">
                  <c:v>2.85</c:v>
                </c:pt>
                <c:pt idx="4">
                  <c:v>3</c:v>
                </c:pt>
                <c:pt idx="5">
                  <c:v>2.1</c:v>
                </c:pt>
                <c:pt idx="6">
                  <c:v>2.0499999999999998</c:v>
                </c:pt>
                <c:pt idx="7">
                  <c:v>2.25</c:v>
                </c:pt>
                <c:pt idx="8">
                  <c:v>2.6</c:v>
                </c:pt>
                <c:pt idx="9">
                  <c:v>2.65</c:v>
                </c:pt>
                <c:pt idx="10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9-4D18-B021-AFD00506F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'Cereza 30+'!$S$40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multiLvlStrRef>
              <c:f>'Cereza 30+'!$T$37:$AD$38</c:f>
              <c:multiLvlStrCache>
                <c:ptCount val="11"/>
                <c:lvl>
                  <c:pt idx="1">
                    <c:v>3,40</c:v>
                  </c:pt>
                  <c:pt idx="2">
                    <c:v>4,00</c:v>
                  </c:pt>
                  <c:pt idx="3">
                    <c:v>3,90</c:v>
                  </c:pt>
                  <c:pt idx="4">
                    <c:v>3,65</c:v>
                  </c:pt>
                  <c:pt idx="5">
                    <c:v>3,60</c:v>
                  </c:pt>
                  <c:pt idx="6">
                    <c:v>3,60</c:v>
                  </c:pt>
                  <c:pt idx="7">
                    <c:v>3,70</c:v>
                  </c:pt>
                  <c:pt idx="8">
                    <c:v>3,80</c:v>
                  </c:pt>
                  <c:pt idx="9">
                    <c:v>3,80</c:v>
                  </c:pt>
                  <c:pt idx="10">
                    <c:v>3,80</c:v>
                  </c:pt>
                </c:lvl>
                <c:lvl>
                  <c:pt idx="0">
                    <c:v>20</c:v>
                  </c:pt>
                  <c:pt idx="1">
                    <c:v>21</c:v>
                  </c:pt>
                  <c:pt idx="2">
                    <c:v>22</c:v>
                  </c:pt>
                  <c:pt idx="3">
                    <c:v>23</c:v>
                  </c:pt>
                  <c:pt idx="4">
                    <c:v>24</c:v>
                  </c:pt>
                  <c:pt idx="5">
                    <c:v>25</c:v>
                  </c:pt>
                  <c:pt idx="6">
                    <c:v>26</c:v>
                  </c:pt>
                  <c:pt idx="7">
                    <c:v>27</c:v>
                  </c:pt>
                  <c:pt idx="8">
                    <c:v>28</c:v>
                  </c:pt>
                  <c:pt idx="9">
                    <c:v>29</c:v>
                  </c:pt>
                  <c:pt idx="10">
                    <c:v>30</c:v>
                  </c:pt>
                </c:lvl>
              </c:multiLvlStrCache>
            </c:multiLvlStrRef>
          </c:cat>
          <c:val>
            <c:numRef>
              <c:f>'Cereza 30+'!$T$40:$AE$40</c:f>
              <c:numCache>
                <c:formatCode>0.00</c:formatCode>
                <c:ptCount val="12"/>
                <c:pt idx="1">
                  <c:v>2.6</c:v>
                </c:pt>
                <c:pt idx="2">
                  <c:v>3.46</c:v>
                </c:pt>
                <c:pt idx="3">
                  <c:v>3.4249999999999998</c:v>
                </c:pt>
                <c:pt idx="4">
                  <c:v>3.3549999999999995</c:v>
                </c:pt>
                <c:pt idx="5">
                  <c:v>2.8899999999999997</c:v>
                </c:pt>
                <c:pt idx="6">
                  <c:v>2.86</c:v>
                </c:pt>
                <c:pt idx="7">
                  <c:v>3</c:v>
                </c:pt>
                <c:pt idx="8">
                  <c:v>3.2125000000000004</c:v>
                </c:pt>
                <c:pt idx="9">
                  <c:v>3.2249999999999996</c:v>
                </c:pt>
                <c:pt idx="10">
                  <c:v>3.4833333333333329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A9-4D18-B021-AFD00506F75F}"/>
            </c:ext>
          </c:extLst>
        </c:ser>
        <c:ser>
          <c:idx val="3"/>
          <c:order val="3"/>
          <c:tx>
            <c:strRef>
              <c:f>'Cereza 30+'!$S$41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multiLvlStrRef>
              <c:f>'Cereza 30+'!$T$37:$AD$38</c:f>
              <c:multiLvlStrCache>
                <c:ptCount val="11"/>
                <c:lvl>
                  <c:pt idx="1">
                    <c:v>3,40</c:v>
                  </c:pt>
                  <c:pt idx="2">
                    <c:v>4,00</c:v>
                  </c:pt>
                  <c:pt idx="3">
                    <c:v>3,90</c:v>
                  </c:pt>
                  <c:pt idx="4">
                    <c:v>3,65</c:v>
                  </c:pt>
                  <c:pt idx="5">
                    <c:v>3,60</c:v>
                  </c:pt>
                  <c:pt idx="6">
                    <c:v>3,60</c:v>
                  </c:pt>
                  <c:pt idx="7">
                    <c:v>3,70</c:v>
                  </c:pt>
                  <c:pt idx="8">
                    <c:v>3,80</c:v>
                  </c:pt>
                  <c:pt idx="9">
                    <c:v>3,80</c:v>
                  </c:pt>
                  <c:pt idx="10">
                    <c:v>3,80</c:v>
                  </c:pt>
                </c:lvl>
                <c:lvl>
                  <c:pt idx="0">
                    <c:v>20</c:v>
                  </c:pt>
                  <c:pt idx="1">
                    <c:v>21</c:v>
                  </c:pt>
                  <c:pt idx="2">
                    <c:v>22</c:v>
                  </c:pt>
                  <c:pt idx="3">
                    <c:v>23</c:v>
                  </c:pt>
                  <c:pt idx="4">
                    <c:v>24</c:v>
                  </c:pt>
                  <c:pt idx="5">
                    <c:v>25</c:v>
                  </c:pt>
                  <c:pt idx="6">
                    <c:v>26</c:v>
                  </c:pt>
                  <c:pt idx="7">
                    <c:v>27</c:v>
                  </c:pt>
                  <c:pt idx="8">
                    <c:v>28</c:v>
                  </c:pt>
                  <c:pt idx="9">
                    <c:v>29</c:v>
                  </c:pt>
                  <c:pt idx="10">
                    <c:v>30</c:v>
                  </c:pt>
                </c:lvl>
              </c:multiLvlStrCache>
            </c:multiLvlStrRef>
          </c:cat>
          <c:val>
            <c:numRef>
              <c:f>'Cereza 30+'!$T$41:$AD$41</c:f>
              <c:numCache>
                <c:formatCode>0.00</c:formatCode>
                <c:ptCount val="11"/>
                <c:pt idx="2">
                  <c:v>3.1</c:v>
                </c:pt>
                <c:pt idx="3">
                  <c:v>3.1</c:v>
                </c:pt>
                <c:pt idx="4">
                  <c:v>3.1</c:v>
                </c:pt>
                <c:pt idx="5">
                  <c:v>3.1</c:v>
                </c:pt>
                <c:pt idx="6">
                  <c:v>3.1</c:v>
                </c:pt>
                <c:pt idx="7">
                  <c:v>3.4</c:v>
                </c:pt>
                <c:pt idx="8">
                  <c:v>3.4</c:v>
                </c:pt>
                <c:pt idx="9">
                  <c:v>3.4</c:v>
                </c:pt>
                <c:pt idx="10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A9-4D18-B021-AFD00506F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4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'Cereza 30+'!$S$59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'Cereza 30+'!$T$58:$AE$58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30+'!$T$59:$AE$59</c:f>
              <c:numCache>
                <c:formatCode>0.00</c:formatCode>
                <c:ptCount val="12"/>
                <c:pt idx="1">
                  <c:v>6.99</c:v>
                </c:pt>
                <c:pt idx="2">
                  <c:v>8.75</c:v>
                </c:pt>
                <c:pt idx="3">
                  <c:v>8.99</c:v>
                </c:pt>
                <c:pt idx="4">
                  <c:v>8.49</c:v>
                </c:pt>
                <c:pt idx="5">
                  <c:v>8.49</c:v>
                </c:pt>
                <c:pt idx="6">
                  <c:v>8.49</c:v>
                </c:pt>
                <c:pt idx="7">
                  <c:v>8.49</c:v>
                </c:pt>
                <c:pt idx="8">
                  <c:v>8.49</c:v>
                </c:pt>
                <c:pt idx="9">
                  <c:v>8.9499999999999993</c:v>
                </c:pt>
                <c:pt idx="10">
                  <c:v>7.99</c:v>
                </c:pt>
                <c:pt idx="11">
                  <c:v>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2-4300-9AE4-CD190088B6CE}"/>
            </c:ext>
          </c:extLst>
        </c:ser>
        <c:ser>
          <c:idx val="0"/>
          <c:order val="1"/>
          <c:tx>
            <c:strRef>
              <c:f>'Cereza 30+'!$S$60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30+'!$T$58:$AE$58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30+'!$T$60:$AE$60</c:f>
              <c:numCache>
                <c:formatCode>0.00</c:formatCode>
                <c:ptCount val="12"/>
                <c:pt idx="1">
                  <c:v>6.99</c:v>
                </c:pt>
                <c:pt idx="2">
                  <c:v>3.8574999999999999</c:v>
                </c:pt>
                <c:pt idx="3">
                  <c:v>4.9574999999999996</c:v>
                </c:pt>
                <c:pt idx="4">
                  <c:v>3.831666666666667</c:v>
                </c:pt>
                <c:pt idx="5">
                  <c:v>3.9889999999999999</c:v>
                </c:pt>
                <c:pt idx="6">
                  <c:v>3.9238461538461542</c:v>
                </c:pt>
                <c:pt idx="7">
                  <c:v>4.0014285714285718</c:v>
                </c:pt>
                <c:pt idx="8">
                  <c:v>4.7257142857142869</c:v>
                </c:pt>
                <c:pt idx="9">
                  <c:v>4.2077777777777783</c:v>
                </c:pt>
                <c:pt idx="10">
                  <c:v>4.266</c:v>
                </c:pt>
                <c:pt idx="11">
                  <c:v>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62-4300-9AE4-CD190088B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'Cereza 30+'!$S$61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30+'!$T$58:$AE$58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30+'!$T$61:$AE$61</c:f>
              <c:numCache>
                <c:formatCode>0.00</c:formatCode>
                <c:ptCount val="12"/>
                <c:pt idx="1">
                  <c:v>6.99</c:v>
                </c:pt>
                <c:pt idx="2">
                  <c:v>6.185833333333334</c:v>
                </c:pt>
                <c:pt idx="3">
                  <c:v>7.4229166666666657</c:v>
                </c:pt>
                <c:pt idx="4">
                  <c:v>6.865277777777778</c:v>
                </c:pt>
                <c:pt idx="5">
                  <c:v>6.5831666666666662</c:v>
                </c:pt>
                <c:pt idx="6">
                  <c:v>6.6173076923076914</c:v>
                </c:pt>
                <c:pt idx="7">
                  <c:v>6.7669047619047618</c:v>
                </c:pt>
                <c:pt idx="8">
                  <c:v>6.9476190476190487</c:v>
                </c:pt>
                <c:pt idx="9">
                  <c:v>6.7247119972733476</c:v>
                </c:pt>
                <c:pt idx="10">
                  <c:v>6.7890000000000006</c:v>
                </c:pt>
                <c:pt idx="11">
                  <c:v>6.706666666666667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62-4300-9AE4-CD190088B6CE}"/>
            </c:ext>
          </c:extLst>
        </c:ser>
        <c:ser>
          <c:idx val="3"/>
          <c:order val="3"/>
          <c:tx>
            <c:strRef>
              <c:f>'Cereza 30+'!$S$62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30+'!$T$58:$AE$58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30+'!$T$62:$AE$62</c:f>
              <c:numCache>
                <c:formatCode>0.00</c:formatCode>
                <c:ptCount val="12"/>
                <c:pt idx="2">
                  <c:v>9.49</c:v>
                </c:pt>
                <c:pt idx="3">
                  <c:v>10.83</c:v>
                </c:pt>
                <c:pt idx="4">
                  <c:v>10.83</c:v>
                </c:pt>
                <c:pt idx="5">
                  <c:v>9.66</c:v>
                </c:pt>
                <c:pt idx="6">
                  <c:v>9.66</c:v>
                </c:pt>
                <c:pt idx="7">
                  <c:v>9.6999999999999993</c:v>
                </c:pt>
                <c:pt idx="8">
                  <c:v>8.5299999999999994</c:v>
                </c:pt>
                <c:pt idx="9">
                  <c:v>8.39</c:v>
                </c:pt>
                <c:pt idx="10">
                  <c:v>8.51</c:v>
                </c:pt>
                <c:pt idx="11">
                  <c:v>7.92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62-4300-9AE4-CD190088B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'Cereza 30+'!$C$9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'Cereza 30+'!$B$30:$B$43</c:f>
              <c:numCache>
                <c:formatCode>General</c:formatCod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cat>
          <c:val>
            <c:numRef>
              <c:f>'Cereza 30+'!$C$30:$C$43</c:f>
              <c:numCache>
                <c:formatCode>#,##0.00</c:formatCode>
                <c:ptCount val="14"/>
                <c:pt idx="2">
                  <c:v>2.2039</c:v>
                </c:pt>
                <c:pt idx="3">
                  <c:v>2.2039</c:v>
                </c:pt>
                <c:pt idx="4">
                  <c:v>2.2039</c:v>
                </c:pt>
                <c:pt idx="5">
                  <c:v>2.2039</c:v>
                </c:pt>
                <c:pt idx="6">
                  <c:v>2.2039</c:v>
                </c:pt>
                <c:pt idx="7">
                  <c:v>2.2039</c:v>
                </c:pt>
                <c:pt idx="8">
                  <c:v>2.2039</c:v>
                </c:pt>
                <c:pt idx="9">
                  <c:v>2.2039</c:v>
                </c:pt>
                <c:pt idx="10">
                  <c:v>2.2039</c:v>
                </c:pt>
                <c:pt idx="11">
                  <c:v>2.2039</c:v>
                </c:pt>
                <c:pt idx="12">
                  <c:v>2.2039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8-4420-9B85-C28C85C95CBD}"/>
            </c:ext>
          </c:extLst>
        </c:ser>
        <c:ser>
          <c:idx val="1"/>
          <c:order val="1"/>
          <c:tx>
            <c:strRef>
              <c:f>'Cereza 30+'!$D$9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'Cereza 30+'!$B$30:$B$43</c:f>
              <c:numCache>
                <c:formatCode>General</c:formatCod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cat>
          <c:val>
            <c:numRef>
              <c:f>'Cereza 30+'!$D$30:$D$40</c:f>
              <c:numCache>
                <c:formatCode>#,##0.00</c:formatCode>
                <c:ptCount val="11"/>
                <c:pt idx="0">
                  <c:v>0</c:v>
                </c:pt>
                <c:pt idx="2">
                  <c:v>3.1</c:v>
                </c:pt>
                <c:pt idx="3">
                  <c:v>3.1</c:v>
                </c:pt>
                <c:pt idx="4">
                  <c:v>3.1</c:v>
                </c:pt>
                <c:pt idx="5">
                  <c:v>3.1</c:v>
                </c:pt>
                <c:pt idx="6">
                  <c:v>3.1</c:v>
                </c:pt>
                <c:pt idx="7">
                  <c:v>3.4</c:v>
                </c:pt>
                <c:pt idx="8">
                  <c:v>3.4</c:v>
                </c:pt>
                <c:pt idx="9">
                  <c:v>3.4</c:v>
                </c:pt>
                <c:pt idx="10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8-4420-9B85-C28C85C95CBD}"/>
            </c:ext>
          </c:extLst>
        </c:ser>
        <c:ser>
          <c:idx val="2"/>
          <c:order val="2"/>
          <c:tx>
            <c:strRef>
              <c:f>'Cereza 30+'!$F$9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'Cereza 30+'!$B$30:$B$43</c:f>
              <c:numCache>
                <c:formatCode>General</c:formatCod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cat>
          <c:val>
            <c:numRef>
              <c:f>'Cereza 30+'!$F$30:$F$43</c:f>
              <c:numCache>
                <c:formatCode>#,##0.00</c:formatCode>
                <c:ptCount val="14"/>
                <c:pt idx="2">
                  <c:v>9.49</c:v>
                </c:pt>
                <c:pt idx="3">
                  <c:v>10.83</c:v>
                </c:pt>
                <c:pt idx="4">
                  <c:v>10.83</c:v>
                </c:pt>
                <c:pt idx="5">
                  <c:v>9.66</c:v>
                </c:pt>
                <c:pt idx="6">
                  <c:v>9.66</c:v>
                </c:pt>
                <c:pt idx="7">
                  <c:v>9.6999999999999993</c:v>
                </c:pt>
                <c:pt idx="8">
                  <c:v>8.5299999999999994</c:v>
                </c:pt>
                <c:pt idx="9">
                  <c:v>8.39</c:v>
                </c:pt>
                <c:pt idx="10">
                  <c:v>8.51</c:v>
                </c:pt>
                <c:pt idx="11">
                  <c:v>7.92</c:v>
                </c:pt>
                <c:pt idx="12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48-4420-9B85-C28C85C95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5963" cy="150202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11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5169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4131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286374"/>
          <a:ext cx="672966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779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12</xdr:col>
      <xdr:colOff>5953</xdr:colOff>
      <xdr:row>6</xdr:row>
      <xdr:rowOff>0</xdr:rowOff>
    </xdr:to>
    <xdr:cxnSp macro="">
      <xdr:nvCxnSpPr>
        <xdr:cNvPr id="13" name="Conector recto 12"/>
        <xdr:cNvCxnSpPr/>
      </xdr:nvCxnSpPr>
      <xdr:spPr>
        <a:xfrm>
          <a:off x="276225" y="2000250"/>
          <a:ext cx="6349603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4" name="Conector recto 13"/>
        <xdr:cNvCxnSpPr/>
      </xdr:nvCxnSpPr>
      <xdr:spPr>
        <a:xfrm>
          <a:off x="271463" y="1995487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5963" cy="150202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305424"/>
          <a:ext cx="672966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12</xdr:col>
      <xdr:colOff>5953</xdr:colOff>
      <xdr:row>6</xdr:row>
      <xdr:rowOff>0</xdr:rowOff>
    </xdr:to>
    <xdr:cxnSp macro="">
      <xdr:nvCxnSpPr>
        <xdr:cNvPr id="13" name="Conector recto 12"/>
        <xdr:cNvCxnSpPr/>
      </xdr:nvCxnSpPr>
      <xdr:spPr>
        <a:xfrm>
          <a:off x="276225" y="2019300"/>
          <a:ext cx="6349603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4" name="Conector recto 13"/>
        <xdr:cNvCxnSpPr/>
      </xdr:nvCxnSpPr>
      <xdr:spPr>
        <a:xfrm>
          <a:off x="271463" y="2014537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5963" cy="150202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305424"/>
          <a:ext cx="672966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12</xdr:col>
      <xdr:colOff>5953</xdr:colOff>
      <xdr:row>6</xdr:row>
      <xdr:rowOff>0</xdr:rowOff>
    </xdr:to>
    <xdr:cxnSp macro="">
      <xdr:nvCxnSpPr>
        <xdr:cNvPr id="13" name="Conector recto 12"/>
        <xdr:cNvCxnSpPr/>
      </xdr:nvCxnSpPr>
      <xdr:spPr>
        <a:xfrm>
          <a:off x="276225" y="2019300"/>
          <a:ext cx="6349603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4" name="Conector recto 13"/>
        <xdr:cNvCxnSpPr/>
      </xdr:nvCxnSpPr>
      <xdr:spPr>
        <a:xfrm>
          <a:off x="271463" y="2014537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49">
          <cell r="D149">
            <v>3.1</v>
          </cell>
          <cell r="F149">
            <v>4.05</v>
          </cell>
          <cell r="G149">
            <v>9.49</v>
          </cell>
        </row>
      </sheetData>
      <sheetData sheetId="22">
        <row r="149">
          <cell r="D149">
            <v>3.1</v>
          </cell>
          <cell r="F149">
            <v>4.05</v>
          </cell>
          <cell r="G149">
            <v>10.83</v>
          </cell>
        </row>
      </sheetData>
      <sheetData sheetId="23">
        <row r="148">
          <cell r="D148">
            <v>2.7</v>
          </cell>
          <cell r="F148">
            <v>3.75</v>
          </cell>
          <cell r="G148">
            <v>7.78</v>
          </cell>
        </row>
        <row r="149">
          <cell r="D149">
            <v>3.1</v>
          </cell>
          <cell r="F149">
            <v>4.05</v>
          </cell>
          <cell r="G149">
            <v>10.83</v>
          </cell>
        </row>
      </sheetData>
      <sheetData sheetId="24">
        <row r="148">
          <cell r="D148">
            <v>2.7</v>
          </cell>
          <cell r="F148">
            <v>3.75</v>
          </cell>
          <cell r="G148">
            <v>7.51</v>
          </cell>
        </row>
        <row r="149">
          <cell r="D149">
            <v>3.1</v>
          </cell>
          <cell r="F149">
            <v>4.05</v>
          </cell>
          <cell r="G149">
            <v>9.66</v>
          </cell>
        </row>
      </sheetData>
      <sheetData sheetId="25">
        <row r="148">
          <cell r="D148">
            <v>2.7</v>
          </cell>
          <cell r="F148">
            <v>3.75</v>
          </cell>
          <cell r="G148">
            <v>7.75</v>
          </cell>
        </row>
        <row r="149">
          <cell r="D149">
            <v>3.1</v>
          </cell>
          <cell r="F149">
            <v>4.05</v>
          </cell>
          <cell r="G149">
            <v>9.66</v>
          </cell>
        </row>
      </sheetData>
      <sheetData sheetId="26">
        <row r="147">
          <cell r="D147">
            <v>1.5</v>
          </cell>
          <cell r="F147">
            <v>2.35</v>
          </cell>
          <cell r="G147">
            <v>5.23</v>
          </cell>
        </row>
        <row r="148">
          <cell r="D148">
            <v>2.65</v>
          </cell>
          <cell r="F148">
            <v>3.7</v>
          </cell>
          <cell r="G148">
            <v>7.34</v>
          </cell>
        </row>
        <row r="149">
          <cell r="D149">
            <v>3.4</v>
          </cell>
          <cell r="F149">
            <v>4.55</v>
          </cell>
          <cell r="G149">
            <v>9.6999999999999993</v>
          </cell>
        </row>
      </sheetData>
      <sheetData sheetId="27">
        <row r="147">
          <cell r="D147">
            <v>1.5</v>
          </cell>
          <cell r="F147">
            <v>2.35</v>
          </cell>
          <cell r="G147">
            <v>5.0199999999999996</v>
          </cell>
        </row>
        <row r="148">
          <cell r="D148">
            <v>2.65</v>
          </cell>
          <cell r="F148">
            <v>3.7</v>
          </cell>
          <cell r="G148">
            <v>7.74</v>
          </cell>
        </row>
        <row r="149">
          <cell r="D149">
            <v>3.4</v>
          </cell>
          <cell r="F149">
            <v>4.55</v>
          </cell>
          <cell r="G149">
            <v>8.5299999999999994</v>
          </cell>
        </row>
      </sheetData>
      <sheetData sheetId="28">
        <row r="147">
          <cell r="D147">
            <v>1.5</v>
          </cell>
          <cell r="F147">
            <v>2.35</v>
          </cell>
          <cell r="G147">
            <v>4.8099999999999996</v>
          </cell>
        </row>
        <row r="148">
          <cell r="D148">
            <v>2.65</v>
          </cell>
          <cell r="F148">
            <v>3.7</v>
          </cell>
          <cell r="G148">
            <v>6.84</v>
          </cell>
        </row>
        <row r="149">
          <cell r="D149">
            <v>3.4</v>
          </cell>
          <cell r="F149">
            <v>4.55</v>
          </cell>
          <cell r="G149">
            <v>8.39</v>
          </cell>
        </row>
      </sheetData>
      <sheetData sheetId="29">
        <row r="147">
          <cell r="D147">
            <v>1.5</v>
          </cell>
          <cell r="F147">
            <v>2.35</v>
          </cell>
          <cell r="G147">
            <v>5.32</v>
          </cell>
        </row>
        <row r="148">
          <cell r="D148">
            <v>2.65</v>
          </cell>
          <cell r="F148">
            <v>3.7</v>
          </cell>
          <cell r="G148">
            <v>7.15</v>
          </cell>
        </row>
        <row r="149">
          <cell r="D149">
            <v>3.4</v>
          </cell>
          <cell r="F149">
            <v>4.55</v>
          </cell>
          <cell r="G149">
            <v>8.51</v>
          </cell>
        </row>
      </sheetData>
      <sheetData sheetId="30">
        <row r="147">
          <cell r="D147">
            <v>1.5</v>
          </cell>
          <cell r="F147">
            <v>2.35</v>
          </cell>
          <cell r="G147">
            <v>5.24</v>
          </cell>
        </row>
        <row r="149">
          <cell r="D149">
            <v>3.4</v>
          </cell>
          <cell r="F149">
            <v>4.55</v>
          </cell>
          <cell r="G149">
            <v>7.92</v>
          </cell>
        </row>
      </sheetData>
      <sheetData sheetId="31">
        <row r="147">
          <cell r="D147">
            <v>1.5</v>
          </cell>
          <cell r="F147">
            <v>2.35</v>
          </cell>
          <cell r="G147">
            <v>4.99</v>
          </cell>
        </row>
        <row r="148">
          <cell r="D148">
            <v>2.65</v>
          </cell>
          <cell r="F148">
            <v>3.7</v>
          </cell>
          <cell r="G148">
            <v>7</v>
          </cell>
        </row>
        <row r="149">
          <cell r="D149">
            <v>3.4</v>
          </cell>
          <cell r="F149">
            <v>4.55</v>
          </cell>
          <cell r="G149">
            <v>7.91</v>
          </cell>
        </row>
      </sheetData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18"/>
  <sheetViews>
    <sheetView showGridLines="0" zoomScale="130" zoomScaleNormal="130" zoomScaleSheetLayoutView="130" workbookViewId="0">
      <selection activeCell="E15" sqref="E15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2" customWidth="1"/>
    <col min="15" max="17" width="6.42578125" style="13" customWidth="1"/>
    <col min="18" max="18" width="11.42578125" style="14" customWidth="1"/>
    <col min="19" max="32" width="11.42578125" style="13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4.5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7" t="s">
        <v>19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1"/>
      <c r="AH6" s="11"/>
      <c r="AI6" s="11"/>
      <c r="AJ6" s="11"/>
    </row>
    <row r="7" spans="2:36" ht="21.75" customHeight="1">
      <c r="B7" s="38" t="s">
        <v>22</v>
      </c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2:36" ht="48" customHeight="1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32.25" customHeight="1">
      <c r="B9" s="39" t="s">
        <v>0</v>
      </c>
      <c r="C9" s="9" t="s">
        <v>3</v>
      </c>
      <c r="D9" s="9" t="s">
        <v>4</v>
      </c>
      <c r="E9" s="9" t="s">
        <v>5</v>
      </c>
      <c r="F9" s="10" t="s">
        <v>6</v>
      </c>
    </row>
    <row r="10" spans="2:36" ht="12.75" customHeight="1">
      <c r="B10" s="39"/>
      <c r="C10" s="40" t="s">
        <v>7</v>
      </c>
      <c r="D10" s="40"/>
      <c r="E10" s="40"/>
      <c r="F10" s="41"/>
    </row>
    <row r="11" spans="2:36" ht="9.9499999999999993" customHeight="1">
      <c r="B11" s="27">
        <v>1</v>
      </c>
      <c r="C11" s="34"/>
      <c r="D11" s="34"/>
      <c r="E11" s="34"/>
      <c r="F11" s="34"/>
    </row>
    <row r="12" spans="2:36" ht="9.9499999999999993" customHeight="1">
      <c r="B12" s="29">
        <v>2</v>
      </c>
      <c r="C12" s="33"/>
      <c r="D12" s="33"/>
      <c r="E12" s="33"/>
      <c r="F12" s="33"/>
    </row>
    <row r="13" spans="2:36" ht="9.9499999999999993" customHeight="1">
      <c r="B13" s="31">
        <v>3</v>
      </c>
      <c r="C13" s="34"/>
      <c r="D13" s="34"/>
      <c r="E13" s="34"/>
      <c r="F13" s="34"/>
    </row>
    <row r="14" spans="2:36" ht="9.9499999999999993" customHeight="1">
      <c r="B14" s="29">
        <v>4</v>
      </c>
      <c r="C14" s="33"/>
      <c r="D14" s="33"/>
      <c r="E14" s="33"/>
      <c r="F14" s="33"/>
    </row>
    <row r="15" spans="2:36" ht="9.9499999999999993" customHeight="1">
      <c r="B15" s="31">
        <v>5</v>
      </c>
      <c r="C15" s="34"/>
      <c r="D15" s="34"/>
      <c r="E15" s="34"/>
      <c r="F15" s="34"/>
    </row>
    <row r="16" spans="2:36" ht="9.9499999999999993" customHeight="1">
      <c r="B16" s="29">
        <v>6</v>
      </c>
      <c r="C16" s="33"/>
      <c r="D16" s="33"/>
      <c r="E16" s="33"/>
      <c r="F16" s="33"/>
    </row>
    <row r="17" spans="2:32" ht="9.9499999999999993" customHeight="1">
      <c r="B17" s="31">
        <v>7</v>
      </c>
      <c r="C17" s="34"/>
      <c r="D17" s="34"/>
      <c r="E17" s="34"/>
      <c r="F17" s="34"/>
    </row>
    <row r="18" spans="2:32" ht="9.9499999999999993" customHeight="1">
      <c r="B18" s="29">
        <v>8</v>
      </c>
      <c r="C18" s="33"/>
      <c r="D18" s="33"/>
      <c r="E18" s="33"/>
      <c r="F18" s="33"/>
    </row>
    <row r="19" spans="2:32" ht="9.9499999999999993" customHeight="1">
      <c r="B19" s="31">
        <v>9</v>
      </c>
      <c r="C19" s="34"/>
      <c r="D19" s="34"/>
      <c r="E19" s="34"/>
      <c r="F19" s="34"/>
    </row>
    <row r="20" spans="2:32" ht="9.9499999999999993" customHeight="1">
      <c r="B20" s="29">
        <v>10</v>
      </c>
      <c r="C20" s="33"/>
      <c r="D20" s="33"/>
      <c r="E20" s="33"/>
      <c r="F20" s="33"/>
    </row>
    <row r="21" spans="2:32" ht="9.9499999999999993" customHeight="1">
      <c r="B21" s="31">
        <v>11</v>
      </c>
      <c r="C21" s="34"/>
      <c r="D21" s="34"/>
      <c r="E21" s="34"/>
      <c r="F21" s="34"/>
    </row>
    <row r="22" spans="2:32" ht="9.9499999999999993" customHeight="1">
      <c r="B22" s="29">
        <v>12</v>
      </c>
      <c r="C22" s="33"/>
      <c r="D22" s="33"/>
      <c r="E22" s="33"/>
      <c r="F22" s="33"/>
    </row>
    <row r="23" spans="2:32" ht="9.9499999999999993" customHeight="1">
      <c r="B23" s="31">
        <v>13</v>
      </c>
      <c r="C23" s="34"/>
      <c r="D23" s="34"/>
      <c r="E23" s="34"/>
      <c r="F23" s="34"/>
    </row>
    <row r="24" spans="2:32" ht="9.9499999999999993" customHeight="1">
      <c r="B24" s="29">
        <v>14</v>
      </c>
      <c r="C24" s="33"/>
      <c r="D24" s="33"/>
      <c r="E24" s="33"/>
      <c r="F24" s="33"/>
      <c r="S24" s="16" t="s">
        <v>20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2:32" ht="9.9499999999999993" customHeight="1">
      <c r="B25" s="31">
        <v>15</v>
      </c>
      <c r="C25" s="34"/>
      <c r="D25" s="34"/>
      <c r="E25" s="34"/>
      <c r="F25" s="34"/>
      <c r="S25" s="17"/>
      <c r="T25" s="18">
        <v>20</v>
      </c>
      <c r="U25" s="18">
        <v>21</v>
      </c>
      <c r="V25" s="18">
        <v>22</v>
      </c>
      <c r="W25" s="18">
        <v>23</v>
      </c>
      <c r="X25" s="18">
        <v>24</v>
      </c>
      <c r="Y25" s="18">
        <v>25</v>
      </c>
      <c r="Z25" s="18">
        <v>26</v>
      </c>
      <c r="AA25" s="18">
        <v>27</v>
      </c>
      <c r="AB25" s="18">
        <v>28</v>
      </c>
      <c r="AC25" s="18">
        <v>29</v>
      </c>
      <c r="AD25" s="18">
        <v>30</v>
      </c>
      <c r="AE25" s="18">
        <v>31</v>
      </c>
      <c r="AF25" s="18" t="s">
        <v>2</v>
      </c>
    </row>
    <row r="26" spans="2:32" ht="9.9499999999999993" customHeight="1">
      <c r="B26" s="29">
        <v>16</v>
      </c>
      <c r="C26" s="33"/>
      <c r="D26" s="33"/>
      <c r="E26" s="33"/>
      <c r="F26" s="33"/>
      <c r="S26" s="19">
        <v>2019</v>
      </c>
      <c r="T26" s="20"/>
      <c r="U26" s="20"/>
      <c r="V26" s="20">
        <v>1.65</v>
      </c>
      <c r="W26" s="20">
        <v>1.875</v>
      </c>
      <c r="X26" s="20">
        <v>1.7</v>
      </c>
      <c r="Y26" s="20">
        <v>1.2000000000000002</v>
      </c>
      <c r="Z26" s="20">
        <v>1.65</v>
      </c>
      <c r="AA26" s="20">
        <v>1.65</v>
      </c>
      <c r="AB26" s="20">
        <v>1.9</v>
      </c>
      <c r="AC26" s="20">
        <v>2.125</v>
      </c>
      <c r="AD26" s="20">
        <v>2.125</v>
      </c>
      <c r="AE26" s="20"/>
      <c r="AF26" s="21">
        <f>AVERAGE(T26:AE26)</f>
        <v>1.7638888888888888</v>
      </c>
    </row>
    <row r="27" spans="2:32" ht="9.9499999999999993" customHeight="1">
      <c r="B27" s="31">
        <v>17</v>
      </c>
      <c r="C27" s="34"/>
      <c r="D27" s="34"/>
      <c r="E27" s="34"/>
      <c r="F27" s="34"/>
      <c r="S27" s="19">
        <v>2020</v>
      </c>
      <c r="T27" s="20"/>
      <c r="U27" s="20"/>
      <c r="V27" s="20">
        <v>1.9</v>
      </c>
      <c r="W27" s="20">
        <v>1.9</v>
      </c>
      <c r="X27" s="20">
        <v>1.9</v>
      </c>
      <c r="Y27" s="20">
        <v>1.6</v>
      </c>
      <c r="Z27" s="20">
        <v>2.25</v>
      </c>
      <c r="AA27" s="20">
        <v>1.9</v>
      </c>
      <c r="AB27" s="20">
        <v>1.9</v>
      </c>
      <c r="AC27" s="20"/>
      <c r="AD27" s="20"/>
      <c r="AE27" s="20"/>
      <c r="AF27" s="21">
        <f t="shared" ref="AF27:AF30" si="0">AVERAGE(T27:AE27)</f>
        <v>1.907142857142857</v>
      </c>
    </row>
    <row r="28" spans="2:32" ht="9.9499999999999993" customHeight="1">
      <c r="B28" s="29">
        <v>18</v>
      </c>
      <c r="C28" s="33"/>
      <c r="D28" s="33"/>
      <c r="E28" s="33"/>
      <c r="F28" s="33"/>
      <c r="G28" s="1"/>
      <c r="S28" s="19">
        <v>2021</v>
      </c>
      <c r="T28" s="20"/>
      <c r="U28" s="20">
        <v>1.4</v>
      </c>
      <c r="V28" s="20">
        <v>1.5</v>
      </c>
      <c r="W28" s="20"/>
      <c r="X28" s="20"/>
      <c r="Y28" s="20"/>
      <c r="Z28" s="20">
        <v>1.05</v>
      </c>
      <c r="AA28" s="20">
        <v>1.18</v>
      </c>
      <c r="AB28" s="20">
        <v>1.35</v>
      </c>
      <c r="AC28" s="20">
        <v>1.4</v>
      </c>
      <c r="AD28" s="20"/>
      <c r="AE28" s="20"/>
      <c r="AF28" s="21">
        <f t="shared" si="0"/>
        <v>1.3133333333333335</v>
      </c>
    </row>
    <row r="29" spans="2:32" ht="9.9499999999999993" customHeight="1">
      <c r="B29" s="31">
        <v>19</v>
      </c>
      <c r="C29" s="36"/>
      <c r="D29" s="36"/>
      <c r="E29" s="36"/>
      <c r="F29" s="36"/>
      <c r="S29" s="19">
        <v>2022</v>
      </c>
      <c r="T29" s="20"/>
      <c r="U29" s="20">
        <v>2</v>
      </c>
      <c r="V29" s="20">
        <v>1.8</v>
      </c>
      <c r="W29" s="20">
        <v>1.7</v>
      </c>
      <c r="X29" s="20">
        <v>1.4</v>
      </c>
      <c r="Y29" s="20">
        <v>1.4</v>
      </c>
      <c r="Z29" s="20">
        <v>1.3</v>
      </c>
      <c r="AA29" s="20">
        <v>1.3</v>
      </c>
      <c r="AB29" s="20">
        <v>1.3</v>
      </c>
      <c r="AC29" s="20">
        <v>1.5</v>
      </c>
      <c r="AD29" s="20">
        <v>1.7</v>
      </c>
      <c r="AE29" s="20"/>
      <c r="AF29" s="21">
        <f t="shared" si="0"/>
        <v>1.5400000000000003</v>
      </c>
    </row>
    <row r="30" spans="2:32" ht="9.9499999999999993" customHeight="1">
      <c r="B30" s="29">
        <v>20</v>
      </c>
      <c r="C30" s="33"/>
      <c r="D30" s="33"/>
      <c r="E30" s="33"/>
      <c r="F30" s="33"/>
      <c r="S30" s="19">
        <v>2023</v>
      </c>
      <c r="T30" s="20"/>
      <c r="U30" s="20">
        <v>2.2000000000000002</v>
      </c>
      <c r="V30" s="20">
        <v>1.8</v>
      </c>
      <c r="W30" s="20">
        <v>1.85</v>
      </c>
      <c r="X30" s="20">
        <v>1.95</v>
      </c>
      <c r="Y30" s="20">
        <v>1.95</v>
      </c>
      <c r="Z30" s="20">
        <v>2.5</v>
      </c>
      <c r="AA30" s="20">
        <v>2.5</v>
      </c>
      <c r="AB30" s="20">
        <v>2.6</v>
      </c>
      <c r="AC30" s="20">
        <v>2.6</v>
      </c>
      <c r="AD30" s="20">
        <v>2.6</v>
      </c>
      <c r="AE30" s="20">
        <v>2.6</v>
      </c>
      <c r="AF30" s="21">
        <f t="shared" si="0"/>
        <v>2.286363636363637</v>
      </c>
    </row>
    <row r="31" spans="2:32" ht="9.9499999999999993" customHeight="1">
      <c r="B31" s="31">
        <v>21</v>
      </c>
      <c r="C31" s="34"/>
      <c r="D31" s="34"/>
      <c r="E31" s="34"/>
      <c r="F31" s="34"/>
      <c r="S31" s="19">
        <v>2024</v>
      </c>
      <c r="T31" s="20"/>
      <c r="U31" s="20"/>
      <c r="V31" s="20"/>
      <c r="W31" s="20"/>
      <c r="X31" s="20">
        <v>0.6</v>
      </c>
      <c r="Y31" s="20">
        <v>0.6</v>
      </c>
      <c r="Z31" s="20">
        <v>0.7</v>
      </c>
      <c r="AA31" s="20">
        <v>0.9</v>
      </c>
      <c r="AB31" s="20">
        <v>1.1000000000000001</v>
      </c>
      <c r="AC31" s="20">
        <v>1.1000000000000001</v>
      </c>
      <c r="AD31" s="20">
        <v>1.1000000000000001</v>
      </c>
      <c r="AE31" s="20" t="s">
        <v>11</v>
      </c>
      <c r="AF31" s="21">
        <f>AVERAGE(T31:AE31)</f>
        <v>0.87142857142857133</v>
      </c>
    </row>
    <row r="32" spans="2:32" ht="9.9499999999999993" customHeight="1">
      <c r="B32" s="29">
        <v>22</v>
      </c>
      <c r="C32" s="33"/>
      <c r="D32" s="33"/>
      <c r="E32" s="33"/>
      <c r="F32" s="33"/>
      <c r="S32" s="19" t="s">
        <v>12</v>
      </c>
      <c r="T32" s="20"/>
      <c r="U32" s="20">
        <f>MAX(U26:U31)</f>
        <v>2.2000000000000002</v>
      </c>
      <c r="V32" s="20">
        <f t="shared" ref="V32:AE32" si="1">MAX(V26:V31)</f>
        <v>1.9</v>
      </c>
      <c r="W32" s="20">
        <f t="shared" si="1"/>
        <v>1.9</v>
      </c>
      <c r="X32" s="20">
        <f t="shared" si="1"/>
        <v>1.95</v>
      </c>
      <c r="Y32" s="20">
        <f t="shared" si="1"/>
        <v>1.95</v>
      </c>
      <c r="Z32" s="20">
        <f t="shared" si="1"/>
        <v>2.5</v>
      </c>
      <c r="AA32" s="20">
        <f t="shared" si="1"/>
        <v>2.5</v>
      </c>
      <c r="AB32" s="20">
        <f t="shared" si="1"/>
        <v>2.6</v>
      </c>
      <c r="AC32" s="20">
        <f t="shared" si="1"/>
        <v>2.6</v>
      </c>
      <c r="AD32" s="20">
        <f t="shared" si="1"/>
        <v>2.6</v>
      </c>
      <c r="AE32" s="20">
        <f t="shared" si="1"/>
        <v>2.6</v>
      </c>
      <c r="AF32" s="21">
        <f>AVERAGE(T32:AE32)</f>
        <v>2.3000000000000003</v>
      </c>
    </row>
    <row r="33" spans="2:37" ht="9.9499999999999993" customHeight="1">
      <c r="B33" s="31">
        <v>23</v>
      </c>
      <c r="C33" s="34"/>
      <c r="D33" s="34"/>
      <c r="E33" s="34"/>
      <c r="F33" s="34"/>
      <c r="S33" s="19" t="s">
        <v>13</v>
      </c>
      <c r="T33" s="20"/>
      <c r="U33" s="20">
        <f>MIN(U26:U31)</f>
        <v>1.4</v>
      </c>
      <c r="V33" s="20">
        <f t="shared" ref="V33:AE33" si="2">MIN(V26:V31)</f>
        <v>1.5</v>
      </c>
      <c r="W33" s="20">
        <f t="shared" si="2"/>
        <v>1.7</v>
      </c>
      <c r="X33" s="20">
        <f t="shared" si="2"/>
        <v>0.6</v>
      </c>
      <c r="Y33" s="20">
        <f t="shared" si="2"/>
        <v>0.6</v>
      </c>
      <c r="Z33" s="20">
        <f t="shared" si="2"/>
        <v>0.7</v>
      </c>
      <c r="AA33" s="20">
        <f t="shared" si="2"/>
        <v>0.9</v>
      </c>
      <c r="AB33" s="20">
        <f t="shared" si="2"/>
        <v>1.1000000000000001</v>
      </c>
      <c r="AC33" s="20">
        <f t="shared" si="2"/>
        <v>1.1000000000000001</v>
      </c>
      <c r="AD33" s="20">
        <f t="shared" si="2"/>
        <v>1.1000000000000001</v>
      </c>
      <c r="AE33" s="20">
        <f t="shared" si="2"/>
        <v>2.6</v>
      </c>
      <c r="AF33" s="21">
        <f t="shared" ref="AF33" si="3">AVERAGE(T33:AE33)</f>
        <v>1.209090909090909</v>
      </c>
    </row>
    <row r="34" spans="2:37" ht="9.9499999999999993" customHeight="1">
      <c r="B34" s="29">
        <v>24</v>
      </c>
      <c r="C34" s="33"/>
      <c r="D34" s="42" t="s">
        <v>18</v>
      </c>
      <c r="E34" s="33"/>
      <c r="F34" s="33"/>
      <c r="S34" s="19" t="s">
        <v>14</v>
      </c>
      <c r="T34" s="20"/>
      <c r="U34" s="20">
        <f>AVERAGE(U26:U31)</f>
        <v>1.8666666666666665</v>
      </c>
      <c r="V34" s="20">
        <f t="shared" ref="V34:AE34" si="4">AVERAGE(V26:V31)</f>
        <v>1.73</v>
      </c>
      <c r="W34" s="20">
        <f t="shared" si="4"/>
        <v>1.8312499999999998</v>
      </c>
      <c r="X34" s="20">
        <f t="shared" si="4"/>
        <v>1.51</v>
      </c>
      <c r="Y34" s="20">
        <f t="shared" si="4"/>
        <v>1.35</v>
      </c>
      <c r="Z34" s="20">
        <f t="shared" si="4"/>
        <v>1.575</v>
      </c>
      <c r="AA34" s="20">
        <f t="shared" si="4"/>
        <v>1.5716666666666665</v>
      </c>
      <c r="AB34" s="20">
        <f t="shared" si="4"/>
        <v>1.6916666666666667</v>
      </c>
      <c r="AC34" s="20">
        <f t="shared" si="4"/>
        <v>1.7449999999999999</v>
      </c>
      <c r="AD34" s="20">
        <f t="shared" si="4"/>
        <v>1.8812500000000001</v>
      </c>
      <c r="AE34" s="20">
        <f t="shared" si="4"/>
        <v>2.6</v>
      </c>
      <c r="AF34" s="21">
        <f>AVERAGE(T34:AE34)</f>
        <v>1.7593181818181818</v>
      </c>
    </row>
    <row r="35" spans="2:37" ht="9.9499999999999993" customHeight="1">
      <c r="B35" s="31">
        <v>25</v>
      </c>
      <c r="C35" s="34"/>
      <c r="D35" s="34"/>
      <c r="E35" s="34"/>
      <c r="F35" s="34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2:37" ht="9.9499999999999993" customHeight="1">
      <c r="B36" s="29">
        <v>26</v>
      </c>
      <c r="C36" s="33"/>
      <c r="D36" s="33"/>
      <c r="E36" s="33"/>
      <c r="F36" s="33"/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7" ht="9.9499999999999993" customHeight="1">
      <c r="B37" s="27">
        <v>27</v>
      </c>
      <c r="C37" s="34">
        <v>1.8002</v>
      </c>
      <c r="D37" s="34">
        <f>'[1]27'!$D$147</f>
        <v>1.5</v>
      </c>
      <c r="E37" s="34">
        <f>'[1]27'!$F$147</f>
        <v>2.35</v>
      </c>
      <c r="F37" s="34">
        <f>'[1]27'!$G$147</f>
        <v>5.23</v>
      </c>
      <c r="S37" s="17"/>
      <c r="T37" s="18">
        <v>20</v>
      </c>
      <c r="U37" s="18">
        <v>21</v>
      </c>
      <c r="V37" s="18">
        <v>22</v>
      </c>
      <c r="W37" s="18">
        <v>23</v>
      </c>
      <c r="X37" s="18">
        <v>24</v>
      </c>
      <c r="Y37" s="18">
        <v>25</v>
      </c>
      <c r="Z37" s="18">
        <v>26</v>
      </c>
      <c r="AA37" s="18">
        <v>27</v>
      </c>
      <c r="AB37" s="18">
        <v>28</v>
      </c>
      <c r="AC37" s="18">
        <v>29</v>
      </c>
      <c r="AD37" s="18">
        <v>30</v>
      </c>
      <c r="AE37" s="18">
        <v>31</v>
      </c>
      <c r="AF37" s="18">
        <v>32</v>
      </c>
    </row>
    <row r="38" spans="2:37" ht="9.9499999999999993" customHeight="1">
      <c r="B38" s="29">
        <v>28</v>
      </c>
      <c r="C38" s="33">
        <v>1.8002</v>
      </c>
      <c r="D38" s="33">
        <f>'[1]28'!$D$147</f>
        <v>1.5</v>
      </c>
      <c r="E38" s="33">
        <f>'[1]28'!$F$147</f>
        <v>2.35</v>
      </c>
      <c r="F38" s="33">
        <f>'[1]28'!$G$147</f>
        <v>5.0199999999999996</v>
      </c>
      <c r="S38" s="19" t="s">
        <v>15</v>
      </c>
      <c r="T38" s="20"/>
      <c r="U38" s="20">
        <f>U32</f>
        <v>2.2000000000000002</v>
      </c>
      <c r="V38" s="20">
        <f t="shared" ref="U38:AD40" si="5">V32</f>
        <v>1.9</v>
      </c>
      <c r="W38" s="20">
        <f t="shared" si="5"/>
        <v>1.9</v>
      </c>
      <c r="X38" s="20">
        <f t="shared" si="5"/>
        <v>1.95</v>
      </c>
      <c r="Y38" s="20">
        <f t="shared" si="5"/>
        <v>1.95</v>
      </c>
      <c r="Z38" s="20">
        <f t="shared" si="5"/>
        <v>2.5</v>
      </c>
      <c r="AA38" s="20">
        <f t="shared" si="5"/>
        <v>2.5</v>
      </c>
      <c r="AB38" s="20">
        <f t="shared" si="5"/>
        <v>2.6</v>
      </c>
      <c r="AC38" s="20">
        <f t="shared" si="5"/>
        <v>2.6</v>
      </c>
      <c r="AD38" s="20">
        <f t="shared" si="5"/>
        <v>2.6</v>
      </c>
      <c r="AE38" s="20"/>
      <c r="AF38" s="20"/>
    </row>
    <row r="39" spans="2:37" ht="9.9499999999999993" customHeight="1">
      <c r="B39" s="31">
        <v>29</v>
      </c>
      <c r="C39" s="34">
        <v>1.8002</v>
      </c>
      <c r="D39" s="34">
        <f>'[1]29'!$D$147</f>
        <v>1.5</v>
      </c>
      <c r="E39" s="34">
        <f>'[1]29'!$F$147</f>
        <v>2.35</v>
      </c>
      <c r="F39" s="34">
        <f>'[1]29'!$G$147</f>
        <v>4.8099999999999996</v>
      </c>
      <c r="S39" s="19"/>
      <c r="T39" s="20"/>
      <c r="U39" s="20">
        <f t="shared" si="5"/>
        <v>1.4</v>
      </c>
      <c r="V39" s="20">
        <f t="shared" si="5"/>
        <v>1.5</v>
      </c>
      <c r="W39" s="20">
        <f t="shared" si="5"/>
        <v>1.7</v>
      </c>
      <c r="X39" s="20">
        <f t="shared" si="5"/>
        <v>0.6</v>
      </c>
      <c r="Y39" s="20">
        <f t="shared" si="5"/>
        <v>0.6</v>
      </c>
      <c r="Z39" s="20">
        <f t="shared" si="5"/>
        <v>0.7</v>
      </c>
      <c r="AA39" s="20">
        <f t="shared" si="5"/>
        <v>0.9</v>
      </c>
      <c r="AB39" s="20">
        <f t="shared" si="5"/>
        <v>1.1000000000000001</v>
      </c>
      <c r="AC39" s="20">
        <f t="shared" si="5"/>
        <v>1.1000000000000001</v>
      </c>
      <c r="AD39" s="20">
        <f t="shared" si="5"/>
        <v>1.1000000000000001</v>
      </c>
      <c r="AE39" s="20"/>
      <c r="AF39" s="20"/>
    </row>
    <row r="40" spans="2:37" ht="9.9499999999999993" customHeight="1">
      <c r="B40" s="29">
        <v>30</v>
      </c>
      <c r="C40" s="33">
        <v>1.8002</v>
      </c>
      <c r="D40" s="33">
        <f>'[1]30'!$D$147</f>
        <v>1.5</v>
      </c>
      <c r="E40" s="33">
        <f>'[1]30'!$F$147</f>
        <v>2.35</v>
      </c>
      <c r="F40" s="33">
        <f>'[1]30'!$G$147</f>
        <v>5.32</v>
      </c>
      <c r="S40" s="22" t="str">
        <f>S34</f>
        <v>Promedio 2019 - 2024</v>
      </c>
      <c r="T40" s="23"/>
      <c r="U40" s="23">
        <f t="shared" si="5"/>
        <v>1.8666666666666665</v>
      </c>
      <c r="V40" s="23">
        <f t="shared" si="5"/>
        <v>1.73</v>
      </c>
      <c r="W40" s="23">
        <f t="shared" si="5"/>
        <v>1.8312499999999998</v>
      </c>
      <c r="X40" s="23">
        <f t="shared" si="5"/>
        <v>1.51</v>
      </c>
      <c r="Y40" s="23">
        <f t="shared" si="5"/>
        <v>1.35</v>
      </c>
      <c r="Z40" s="23">
        <f t="shared" si="5"/>
        <v>1.575</v>
      </c>
      <c r="AA40" s="23">
        <f t="shared" si="5"/>
        <v>1.5716666666666665</v>
      </c>
      <c r="AB40" s="23">
        <f t="shared" si="5"/>
        <v>1.6916666666666667</v>
      </c>
      <c r="AC40" s="23">
        <f t="shared" si="5"/>
        <v>1.7449999999999999</v>
      </c>
      <c r="AD40" s="23">
        <f t="shared" si="5"/>
        <v>1.8812500000000001</v>
      </c>
      <c r="AE40" s="23"/>
      <c r="AF40" s="23"/>
    </row>
    <row r="41" spans="2:37" ht="9.9499999999999993" customHeight="1">
      <c r="B41" s="31">
        <v>31</v>
      </c>
      <c r="C41" s="34">
        <v>1.8002</v>
      </c>
      <c r="D41" s="34">
        <f>'[1]31'!$D$147</f>
        <v>1.5</v>
      </c>
      <c r="E41" s="34">
        <f>'[1]31'!$F$147</f>
        <v>2.35</v>
      </c>
      <c r="F41" s="34">
        <f>'[1]31'!$G$147</f>
        <v>5.24</v>
      </c>
      <c r="S41" s="19">
        <v>2025</v>
      </c>
      <c r="T41" s="24"/>
      <c r="U41" s="24"/>
      <c r="V41" s="24"/>
      <c r="W41" s="24"/>
      <c r="X41" s="24"/>
      <c r="Y41" s="24"/>
      <c r="Z41" s="24"/>
      <c r="AA41" s="24">
        <f>D37</f>
        <v>1.5</v>
      </c>
      <c r="AB41" s="24">
        <f>D38</f>
        <v>1.5</v>
      </c>
      <c r="AC41" s="24">
        <f>D39</f>
        <v>1.5</v>
      </c>
      <c r="AD41" s="24">
        <f>D40</f>
        <v>1.5</v>
      </c>
      <c r="AE41" s="24">
        <f>D41</f>
        <v>1.5</v>
      </c>
      <c r="AF41" s="24">
        <f>D42</f>
        <v>1.5</v>
      </c>
    </row>
    <row r="42" spans="2:37" ht="9.9499999999999993" customHeight="1">
      <c r="B42" s="29">
        <v>32</v>
      </c>
      <c r="C42" s="33">
        <v>1.8002</v>
      </c>
      <c r="D42" s="33">
        <f>'[1]32'!$D$147</f>
        <v>1.5</v>
      </c>
      <c r="E42" s="33">
        <f>'[1]32'!$F$147</f>
        <v>2.35</v>
      </c>
      <c r="F42" s="33">
        <f>'[1]32'!$G$147</f>
        <v>4.99</v>
      </c>
    </row>
    <row r="43" spans="2:37" ht="9.9499999999999993" customHeight="1">
      <c r="B43" s="31">
        <v>33</v>
      </c>
      <c r="C43" s="36"/>
      <c r="D43" s="36"/>
      <c r="E43" s="36"/>
      <c r="F43" s="36"/>
    </row>
    <row r="44" spans="2:37" ht="9.9499999999999993" customHeight="1">
      <c r="B44" s="29">
        <v>34</v>
      </c>
      <c r="C44" s="33"/>
      <c r="D44" s="42" t="s">
        <v>21</v>
      </c>
      <c r="E44" s="33"/>
      <c r="F44" s="33"/>
    </row>
    <row r="45" spans="2:37" ht="9.9499999999999993" customHeight="1">
      <c r="B45" s="31">
        <v>35</v>
      </c>
      <c r="C45" s="34"/>
      <c r="D45" s="34"/>
      <c r="E45" s="32"/>
      <c r="F45" s="34"/>
      <c r="S45" s="16" t="s">
        <v>8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2:37" ht="9.9499999999999993" customHeight="1">
      <c r="B46" s="29">
        <v>36</v>
      </c>
      <c r="C46" s="33"/>
      <c r="D46" s="33"/>
      <c r="E46" s="33"/>
      <c r="F46" s="33"/>
      <c r="S46" s="17"/>
      <c r="T46" s="18">
        <v>20</v>
      </c>
      <c r="U46" s="18">
        <v>21</v>
      </c>
      <c r="V46" s="18">
        <v>22</v>
      </c>
      <c r="W46" s="18">
        <v>23</v>
      </c>
      <c r="X46" s="18">
        <v>24</v>
      </c>
      <c r="Y46" s="18">
        <v>25</v>
      </c>
      <c r="Z46" s="18">
        <v>26</v>
      </c>
      <c r="AA46" s="18">
        <v>27</v>
      </c>
      <c r="AB46" s="18">
        <v>28</v>
      </c>
      <c r="AC46" s="18">
        <v>29</v>
      </c>
      <c r="AD46" s="18">
        <v>30</v>
      </c>
      <c r="AE46" s="18">
        <v>31</v>
      </c>
      <c r="AF46" s="18">
        <v>32</v>
      </c>
      <c r="AG46" s="18" t="s">
        <v>2</v>
      </c>
      <c r="AK46" s="11"/>
    </row>
    <row r="47" spans="2:37" ht="9.9499999999999993" customHeight="1">
      <c r="B47" s="31">
        <v>37</v>
      </c>
      <c r="C47" s="34"/>
      <c r="D47" s="34"/>
      <c r="E47" s="34"/>
      <c r="F47" s="34"/>
      <c r="S47" s="19">
        <v>2019</v>
      </c>
      <c r="T47" s="20"/>
      <c r="U47" s="20"/>
      <c r="V47" s="20">
        <v>3.8574999999999999</v>
      </c>
      <c r="W47" s="20">
        <v>4.9574999999999996</v>
      </c>
      <c r="X47" s="20">
        <v>3.831666666666667</v>
      </c>
      <c r="Y47" s="20">
        <v>3.9889999999999999</v>
      </c>
      <c r="Z47" s="20">
        <v>3.9238461538461542</v>
      </c>
      <c r="AA47" s="20">
        <v>4.0014285714285718</v>
      </c>
      <c r="AB47" s="20">
        <v>4.7257142857142869</v>
      </c>
      <c r="AC47" s="20">
        <v>4.2077777777777783</v>
      </c>
      <c r="AD47" s="20">
        <v>4.266</v>
      </c>
      <c r="AE47" s="20">
        <v>4.18</v>
      </c>
      <c r="AF47" s="20"/>
      <c r="AG47" s="21">
        <f t="shared" ref="AG47:AG55" si="6">AVERAGE(T47:AF47)</f>
        <v>4.1940433455433448</v>
      </c>
      <c r="AK47" s="11"/>
    </row>
    <row r="48" spans="2:37" ht="9.9499999999999993" customHeight="1">
      <c r="B48" s="29">
        <v>38</v>
      </c>
      <c r="C48" s="33"/>
      <c r="D48" s="33"/>
      <c r="E48" s="33"/>
      <c r="F48" s="33"/>
      <c r="S48" s="19">
        <v>2020</v>
      </c>
      <c r="T48" s="20"/>
      <c r="U48" s="20"/>
      <c r="V48" s="20">
        <v>5.56</v>
      </c>
      <c r="W48" s="20">
        <v>5.37</v>
      </c>
      <c r="X48" s="20">
        <v>5.38</v>
      </c>
      <c r="Y48" s="20">
        <v>4.33</v>
      </c>
      <c r="Z48" s="20">
        <v>4.3899999999999997</v>
      </c>
      <c r="AA48" s="20">
        <v>4.2699999999999996</v>
      </c>
      <c r="AB48" s="20">
        <v>4.99</v>
      </c>
      <c r="AC48" s="20">
        <v>5.05</v>
      </c>
      <c r="AD48" s="20"/>
      <c r="AE48" s="20"/>
      <c r="AF48" s="20"/>
      <c r="AG48" s="21">
        <f t="shared" si="6"/>
        <v>4.9174999999999995</v>
      </c>
      <c r="AK48" s="11"/>
    </row>
    <row r="49" spans="2:37" ht="9.9499999999999993" customHeight="1">
      <c r="B49" s="31">
        <v>39</v>
      </c>
      <c r="C49" s="34"/>
      <c r="D49" s="34"/>
      <c r="E49" s="34"/>
      <c r="F49" s="34"/>
      <c r="S49" s="19">
        <v>2021</v>
      </c>
      <c r="T49" s="20"/>
      <c r="U49" s="20">
        <v>4.1900000000000004</v>
      </c>
      <c r="V49" s="20">
        <v>3.81</v>
      </c>
      <c r="W49" s="20">
        <v>3.67</v>
      </c>
      <c r="X49" s="20">
        <v>3.81</v>
      </c>
      <c r="Y49" s="20">
        <v>3.29</v>
      </c>
      <c r="Z49" s="20">
        <v>3.29</v>
      </c>
      <c r="AA49" s="20">
        <v>2.67</v>
      </c>
      <c r="AB49" s="20">
        <v>2.67</v>
      </c>
      <c r="AC49" s="20">
        <v>3.6906960556844552</v>
      </c>
      <c r="AD49" s="20"/>
      <c r="AE49" s="20"/>
      <c r="AF49" s="20"/>
      <c r="AG49" s="21">
        <f t="shared" si="6"/>
        <v>3.4545217839649394</v>
      </c>
      <c r="AK49" s="11"/>
    </row>
    <row r="50" spans="2:37" ht="9.9499999999999993" customHeight="1">
      <c r="B50" s="29">
        <v>40</v>
      </c>
      <c r="C50" s="33"/>
      <c r="D50" s="33"/>
      <c r="E50" s="33"/>
      <c r="F50" s="33"/>
      <c r="S50" s="19">
        <v>2022</v>
      </c>
      <c r="T50" s="20"/>
      <c r="U50" s="20">
        <v>4.9400000000000004</v>
      </c>
      <c r="V50" s="20">
        <v>4.6399999999999997</v>
      </c>
      <c r="W50" s="20">
        <v>4.6100000000000003</v>
      </c>
      <c r="X50" s="20">
        <v>5.38</v>
      </c>
      <c r="Y50" s="20">
        <v>5.16</v>
      </c>
      <c r="Z50" s="20">
        <v>4.9500920245398765</v>
      </c>
      <c r="AA50" s="20">
        <v>4.8600000000000003</v>
      </c>
      <c r="AB50" s="20">
        <v>4.5</v>
      </c>
      <c r="AC50" s="20">
        <v>5.1786838534599733</v>
      </c>
      <c r="AD50" s="20">
        <v>5.45</v>
      </c>
      <c r="AE50" s="20"/>
      <c r="AF50" s="20"/>
      <c r="AG50" s="21">
        <f t="shared" si="6"/>
        <v>4.9668775877999858</v>
      </c>
      <c r="AK50" s="11"/>
    </row>
    <row r="51" spans="2:37" ht="9.9499999999999993" customHeight="1">
      <c r="B51" s="31">
        <v>41</v>
      </c>
      <c r="C51" s="34"/>
      <c r="D51" s="34"/>
      <c r="E51" s="34"/>
      <c r="F51" s="34"/>
      <c r="S51" s="19">
        <v>2023</v>
      </c>
      <c r="T51" s="20"/>
      <c r="U51" s="20"/>
      <c r="V51" s="20">
        <v>4.01</v>
      </c>
      <c r="W51" s="20">
        <v>4.9800000000000004</v>
      </c>
      <c r="X51" s="20">
        <v>4.34</v>
      </c>
      <c r="Y51" s="20">
        <v>4.16</v>
      </c>
      <c r="Z51" s="20">
        <v>4.25</v>
      </c>
      <c r="AA51" s="20">
        <v>5.62</v>
      </c>
      <c r="AB51" s="20">
        <v>5.62</v>
      </c>
      <c r="AC51" s="20">
        <v>5.62</v>
      </c>
      <c r="AD51" s="20">
        <v>5.62</v>
      </c>
      <c r="AE51" s="20">
        <v>6.1</v>
      </c>
      <c r="AF51" s="20"/>
      <c r="AG51" s="21">
        <f t="shared" si="6"/>
        <v>5.032</v>
      </c>
      <c r="AK51" s="11"/>
    </row>
    <row r="52" spans="2:37" ht="9.9499999999999993" customHeight="1">
      <c r="B52" s="29">
        <v>42</v>
      </c>
      <c r="C52" s="33"/>
      <c r="D52" s="33"/>
      <c r="E52" s="33"/>
      <c r="F52" s="33"/>
      <c r="S52" s="19">
        <v>2024</v>
      </c>
      <c r="T52" s="20"/>
      <c r="U52" s="20"/>
      <c r="V52" s="20"/>
      <c r="W52" s="20"/>
      <c r="X52" s="20"/>
      <c r="Y52" s="20">
        <v>6.5</v>
      </c>
      <c r="Z52" s="20">
        <v>4.03</v>
      </c>
      <c r="AA52" s="20">
        <v>4.24</v>
      </c>
      <c r="AB52" s="20">
        <v>4.53</v>
      </c>
      <c r="AC52" s="20">
        <v>4</v>
      </c>
      <c r="AD52" s="20">
        <v>4</v>
      </c>
      <c r="AE52" s="20">
        <v>0</v>
      </c>
      <c r="AF52" s="20"/>
      <c r="AG52" s="21">
        <f t="shared" si="6"/>
        <v>3.9</v>
      </c>
      <c r="AK52" s="11"/>
    </row>
    <row r="53" spans="2:37" ht="9.9499999999999993" customHeight="1">
      <c r="B53" s="31">
        <v>43</v>
      </c>
      <c r="C53" s="34"/>
      <c r="D53" s="34"/>
      <c r="E53" s="34"/>
      <c r="F53" s="34"/>
      <c r="S53" s="19" t="s">
        <v>12</v>
      </c>
      <c r="T53" s="20">
        <f>MAX(T47:T52)</f>
        <v>0</v>
      </c>
      <c r="U53" s="20">
        <f t="shared" ref="U53:AF53" si="7">MAX(U47:U52)</f>
        <v>4.9400000000000004</v>
      </c>
      <c r="V53" s="20">
        <f t="shared" si="7"/>
        <v>5.56</v>
      </c>
      <c r="W53" s="20">
        <f t="shared" si="7"/>
        <v>5.37</v>
      </c>
      <c r="X53" s="20">
        <f t="shared" si="7"/>
        <v>5.38</v>
      </c>
      <c r="Y53" s="20">
        <f t="shared" si="7"/>
        <v>6.5</v>
      </c>
      <c r="Z53" s="20">
        <f t="shared" si="7"/>
        <v>4.9500920245398765</v>
      </c>
      <c r="AA53" s="20">
        <f t="shared" si="7"/>
        <v>5.62</v>
      </c>
      <c r="AB53" s="20">
        <f t="shared" si="7"/>
        <v>5.62</v>
      </c>
      <c r="AC53" s="20">
        <f t="shared" si="7"/>
        <v>5.62</v>
      </c>
      <c r="AD53" s="20">
        <f t="shared" si="7"/>
        <v>5.62</v>
      </c>
      <c r="AE53" s="20">
        <f t="shared" ref="AE53" si="8">MAX(AE47:AE52)</f>
        <v>6.1</v>
      </c>
      <c r="AF53" s="20">
        <f t="shared" si="7"/>
        <v>0</v>
      </c>
      <c r="AG53" s="21">
        <f t="shared" si="6"/>
        <v>4.7138532326569127</v>
      </c>
      <c r="AK53" s="11"/>
    </row>
    <row r="54" spans="2:37" ht="9.9499999999999993" customHeight="1">
      <c r="B54" s="29">
        <v>44</v>
      </c>
      <c r="C54" s="33"/>
      <c r="D54" s="33"/>
      <c r="E54" s="33"/>
      <c r="F54" s="33"/>
      <c r="S54" s="19" t="s">
        <v>13</v>
      </c>
      <c r="T54" s="20">
        <f>MIN(T47:T52)</f>
        <v>0</v>
      </c>
      <c r="U54" s="20">
        <f t="shared" ref="U54:AF54" si="9">MIN(U47:U52)</f>
        <v>4.1900000000000004</v>
      </c>
      <c r="V54" s="20">
        <f t="shared" si="9"/>
        <v>3.81</v>
      </c>
      <c r="W54" s="20">
        <f t="shared" si="9"/>
        <v>3.67</v>
      </c>
      <c r="X54" s="20">
        <f t="shared" si="9"/>
        <v>3.81</v>
      </c>
      <c r="Y54" s="20">
        <f t="shared" si="9"/>
        <v>3.29</v>
      </c>
      <c r="Z54" s="20">
        <f t="shared" si="9"/>
        <v>3.29</v>
      </c>
      <c r="AA54" s="20">
        <f t="shared" si="9"/>
        <v>2.67</v>
      </c>
      <c r="AB54" s="20">
        <f t="shared" si="9"/>
        <v>2.67</v>
      </c>
      <c r="AC54" s="20">
        <f t="shared" si="9"/>
        <v>3.6906960556844552</v>
      </c>
      <c r="AD54" s="20">
        <f t="shared" si="9"/>
        <v>4</v>
      </c>
      <c r="AE54" s="20">
        <f t="shared" ref="AE54" si="10">MIN(AE47:AE52)</f>
        <v>0</v>
      </c>
      <c r="AF54" s="20">
        <f t="shared" si="9"/>
        <v>0</v>
      </c>
      <c r="AG54" s="21">
        <f t="shared" si="6"/>
        <v>2.699284311975727</v>
      </c>
      <c r="AK54" s="11"/>
    </row>
    <row r="55" spans="2:37" ht="9.9499999999999993" customHeight="1">
      <c r="B55" s="31">
        <v>45</v>
      </c>
      <c r="C55" s="34"/>
      <c r="D55" s="34"/>
      <c r="E55" s="34"/>
      <c r="F55" s="34"/>
      <c r="S55" s="19" t="s">
        <v>14</v>
      </c>
      <c r="T55" s="20"/>
      <c r="U55" s="20">
        <f t="shared" ref="U55:AF55" si="11">AVERAGE(U47:U52)</f>
        <v>4.5650000000000004</v>
      </c>
      <c r="V55" s="20">
        <f t="shared" si="11"/>
        <v>4.3754999999999997</v>
      </c>
      <c r="W55" s="20">
        <f t="shared" si="11"/>
        <v>4.7175000000000002</v>
      </c>
      <c r="X55" s="20">
        <f t="shared" si="11"/>
        <v>4.5483333333333338</v>
      </c>
      <c r="Y55" s="20">
        <f t="shared" si="11"/>
        <v>4.5714999999999995</v>
      </c>
      <c r="Z55" s="20">
        <f t="shared" si="11"/>
        <v>4.1389896963976716</v>
      </c>
      <c r="AA55" s="20">
        <f t="shared" si="11"/>
        <v>4.2769047619047624</v>
      </c>
      <c r="AB55" s="20">
        <f t="shared" si="11"/>
        <v>4.5059523809523814</v>
      </c>
      <c r="AC55" s="20">
        <f t="shared" si="11"/>
        <v>4.6245262811537016</v>
      </c>
      <c r="AD55" s="20">
        <f t="shared" si="11"/>
        <v>4.8340000000000005</v>
      </c>
      <c r="AE55" s="20">
        <f t="shared" ref="AE55" si="12">AVERAGE(AE47:AE52)</f>
        <v>3.4266666666666663</v>
      </c>
      <c r="AF55" s="20" t="e">
        <f t="shared" si="11"/>
        <v>#DIV/0!</v>
      </c>
      <c r="AG55" s="21" t="e">
        <f t="shared" si="6"/>
        <v>#DIV/0!</v>
      </c>
      <c r="AK55" s="11"/>
    </row>
    <row r="56" spans="2:37" ht="9.9499999999999993" customHeight="1">
      <c r="B56" s="29">
        <v>46</v>
      </c>
      <c r="C56" s="33"/>
      <c r="D56" s="33"/>
      <c r="E56" s="33"/>
      <c r="F56" s="33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2:37" ht="9.9499999999999993" customHeight="1">
      <c r="B57" s="31">
        <v>47</v>
      </c>
      <c r="C57" s="34"/>
      <c r="D57" s="34"/>
      <c r="E57" s="34"/>
      <c r="F57" s="34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7" ht="9.9499999999999993" customHeight="1">
      <c r="B58" s="29">
        <v>48</v>
      </c>
      <c r="C58" s="33"/>
      <c r="D58" s="33"/>
      <c r="E58" s="33"/>
      <c r="F58" s="33"/>
      <c r="S58" s="17"/>
      <c r="T58" s="18">
        <v>20</v>
      </c>
      <c r="U58" s="18">
        <v>21</v>
      </c>
      <c r="V58" s="18">
        <v>22</v>
      </c>
      <c r="W58" s="18">
        <v>23</v>
      </c>
      <c r="X58" s="18">
        <v>24</v>
      </c>
      <c r="Y58" s="18">
        <v>25</v>
      </c>
      <c r="Z58" s="18">
        <v>26</v>
      </c>
      <c r="AA58" s="18">
        <v>27</v>
      </c>
      <c r="AB58" s="18">
        <v>28</v>
      </c>
      <c r="AC58" s="18">
        <v>29</v>
      </c>
      <c r="AD58" s="18">
        <v>30</v>
      </c>
      <c r="AE58" s="18">
        <v>31</v>
      </c>
      <c r="AF58" s="18">
        <v>32</v>
      </c>
    </row>
    <row r="59" spans="2:37" ht="9.9499999999999993" customHeight="1">
      <c r="B59" s="31">
        <v>49</v>
      </c>
      <c r="C59" s="34"/>
      <c r="D59" s="34"/>
      <c r="E59" s="34"/>
      <c r="F59" s="34"/>
      <c r="S59" s="19" t="s">
        <v>15</v>
      </c>
      <c r="T59" s="20"/>
      <c r="U59" s="20">
        <f>U53</f>
        <v>4.9400000000000004</v>
      </c>
      <c r="V59" s="20">
        <f t="shared" ref="U59:AD61" si="13">V53</f>
        <v>5.56</v>
      </c>
      <c r="W59" s="20">
        <f t="shared" si="13"/>
        <v>5.37</v>
      </c>
      <c r="X59" s="20">
        <f t="shared" si="13"/>
        <v>5.38</v>
      </c>
      <c r="Y59" s="20">
        <f t="shared" si="13"/>
        <v>6.5</v>
      </c>
      <c r="Z59" s="20">
        <f t="shared" si="13"/>
        <v>4.9500920245398765</v>
      </c>
      <c r="AA59" s="20">
        <f t="shared" si="13"/>
        <v>5.62</v>
      </c>
      <c r="AB59" s="20">
        <f t="shared" si="13"/>
        <v>5.62</v>
      </c>
      <c r="AC59" s="20">
        <f t="shared" si="13"/>
        <v>5.62</v>
      </c>
      <c r="AD59" s="20">
        <f t="shared" si="13"/>
        <v>5.62</v>
      </c>
      <c r="AE59" s="20"/>
      <c r="AF59" s="20"/>
    </row>
    <row r="60" spans="2:37" ht="9.9499999999999993" customHeight="1">
      <c r="B60" s="29">
        <v>50</v>
      </c>
      <c r="C60" s="33"/>
      <c r="D60" s="33"/>
      <c r="E60" s="33"/>
      <c r="F60" s="33"/>
      <c r="S60" s="19"/>
      <c r="T60" s="20"/>
      <c r="U60" s="20">
        <f t="shared" si="13"/>
        <v>4.1900000000000004</v>
      </c>
      <c r="V60" s="20">
        <f t="shared" si="13"/>
        <v>3.81</v>
      </c>
      <c r="W60" s="20">
        <f t="shared" si="13"/>
        <v>3.67</v>
      </c>
      <c r="X60" s="20">
        <f t="shared" si="13"/>
        <v>3.81</v>
      </c>
      <c r="Y60" s="20">
        <f t="shared" si="13"/>
        <v>3.29</v>
      </c>
      <c r="Z60" s="20">
        <f t="shared" si="13"/>
        <v>3.29</v>
      </c>
      <c r="AA60" s="20">
        <f t="shared" si="13"/>
        <v>2.67</v>
      </c>
      <c r="AB60" s="20">
        <f t="shared" si="13"/>
        <v>2.67</v>
      </c>
      <c r="AC60" s="20">
        <f t="shared" si="13"/>
        <v>3.6906960556844552</v>
      </c>
      <c r="AD60" s="20">
        <f t="shared" si="13"/>
        <v>4</v>
      </c>
      <c r="AE60" s="20"/>
      <c r="AF60" s="20"/>
    </row>
    <row r="61" spans="2:37" ht="9.9499999999999993" customHeight="1">
      <c r="B61" s="31">
        <v>51</v>
      </c>
      <c r="C61" s="34"/>
      <c r="D61" s="34"/>
      <c r="E61" s="34"/>
      <c r="F61" s="34"/>
      <c r="S61" s="22" t="str">
        <f>S55</f>
        <v>Promedio 2019 - 2024</v>
      </c>
      <c r="T61" s="23"/>
      <c r="U61" s="23">
        <f>U55</f>
        <v>4.5650000000000004</v>
      </c>
      <c r="V61" s="23">
        <f t="shared" si="13"/>
        <v>4.3754999999999997</v>
      </c>
      <c r="W61" s="23">
        <f t="shared" si="13"/>
        <v>4.7175000000000002</v>
      </c>
      <c r="X61" s="23">
        <f t="shared" si="13"/>
        <v>4.5483333333333338</v>
      </c>
      <c r="Y61" s="23">
        <f t="shared" si="13"/>
        <v>4.5714999999999995</v>
      </c>
      <c r="Z61" s="23">
        <f t="shared" si="13"/>
        <v>4.1389896963976716</v>
      </c>
      <c r="AA61" s="23">
        <f t="shared" si="13"/>
        <v>4.2769047619047624</v>
      </c>
      <c r="AB61" s="23">
        <f t="shared" si="13"/>
        <v>4.5059523809523814</v>
      </c>
      <c r="AC61" s="23">
        <f t="shared" si="13"/>
        <v>4.6245262811537016</v>
      </c>
      <c r="AD61" s="23">
        <f t="shared" si="13"/>
        <v>4.8340000000000005</v>
      </c>
      <c r="AE61" s="23">
        <f>AE55</f>
        <v>3.4266666666666663</v>
      </c>
      <c r="AF61" s="23"/>
    </row>
    <row r="62" spans="2:37" ht="9.9499999999999993" customHeight="1">
      <c r="B62" s="29">
        <v>52</v>
      </c>
      <c r="C62" s="33"/>
      <c r="D62" s="33"/>
      <c r="E62" s="33"/>
      <c r="F62" s="33"/>
      <c r="S62" s="19">
        <v>2025</v>
      </c>
      <c r="T62" s="24"/>
      <c r="U62" s="24"/>
      <c r="V62" s="24"/>
      <c r="W62" s="24"/>
      <c r="X62" s="24"/>
      <c r="Y62" s="24"/>
      <c r="Z62" s="24"/>
      <c r="AA62" s="24">
        <f>F37</f>
        <v>5.23</v>
      </c>
      <c r="AB62" s="24">
        <f>F38</f>
        <v>5.0199999999999996</v>
      </c>
      <c r="AC62" s="24">
        <f>F39</f>
        <v>4.8099999999999996</v>
      </c>
      <c r="AD62" s="24">
        <f>F40</f>
        <v>5.32</v>
      </c>
      <c r="AE62" s="24">
        <f>F41</f>
        <v>5.24</v>
      </c>
      <c r="AF62" s="24">
        <f>F42</f>
        <v>4.99</v>
      </c>
    </row>
    <row r="63" spans="2:37">
      <c r="B63" s="7"/>
      <c r="C63" s="8"/>
      <c r="D63" s="8"/>
      <c r="E63" s="8"/>
      <c r="F63" s="8"/>
    </row>
    <row r="64" spans="2:37">
      <c r="B64"/>
      <c r="C64"/>
      <c r="D64"/>
      <c r="E64"/>
      <c r="F64"/>
    </row>
    <row r="65" spans="2:31">
      <c r="B65"/>
      <c r="C65"/>
      <c r="D65"/>
      <c r="E65"/>
      <c r="F6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R69" s="14" t="e">
        <f t="shared" ref="R69:R118" si="14">(D11-C11)/C11</f>
        <v>#DIV/0!</v>
      </c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4" t="e">
        <f t="shared" si="14"/>
        <v>#DIV/0!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4" t="e">
        <f t="shared" si="14"/>
        <v>#DIV/0!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R72" s="14" t="e">
        <f t="shared" si="14"/>
        <v>#DIV/0!</v>
      </c>
      <c r="S72" s="25"/>
    </row>
    <row r="73" spans="2:31">
      <c r="R73" s="14" t="e">
        <f t="shared" si="14"/>
        <v>#DIV/0!</v>
      </c>
      <c r="S73" s="25"/>
    </row>
    <row r="74" spans="2:31">
      <c r="R74" s="14" t="e">
        <f t="shared" si="14"/>
        <v>#DIV/0!</v>
      </c>
      <c r="S74" s="25"/>
    </row>
    <row r="75" spans="2:31">
      <c r="R75" s="14" t="e">
        <f t="shared" si="14"/>
        <v>#DIV/0!</v>
      </c>
    </row>
    <row r="76" spans="2:31">
      <c r="R76" s="14" t="e">
        <f t="shared" si="14"/>
        <v>#DIV/0!</v>
      </c>
    </row>
    <row r="77" spans="2:31">
      <c r="R77" s="14" t="e">
        <f t="shared" si="14"/>
        <v>#DIV/0!</v>
      </c>
    </row>
    <row r="78" spans="2:31">
      <c r="R78" s="14" t="e">
        <f t="shared" si="14"/>
        <v>#DIV/0!</v>
      </c>
    </row>
    <row r="79" spans="2:31">
      <c r="R79" s="14" t="e">
        <f t="shared" si="14"/>
        <v>#DIV/0!</v>
      </c>
    </row>
    <row r="80" spans="2:31">
      <c r="R80" s="14" t="e">
        <f>(D22-C22)/C22</f>
        <v>#DIV/0!</v>
      </c>
    </row>
    <row r="81" spans="18:18">
      <c r="R81" s="14" t="e">
        <f>(D23-C23)/C23</f>
        <v>#DIV/0!</v>
      </c>
    </row>
    <row r="82" spans="18:18">
      <c r="R82" s="14" t="e">
        <f t="shared" si="14"/>
        <v>#DIV/0!</v>
      </c>
    </row>
    <row r="83" spans="18:18">
      <c r="R83" s="14" t="e">
        <f t="shared" si="14"/>
        <v>#DIV/0!</v>
      </c>
    </row>
    <row r="84" spans="18:18">
      <c r="R84" s="14" t="e">
        <f t="shared" si="14"/>
        <v>#DIV/0!</v>
      </c>
    </row>
    <row r="85" spans="18:18">
      <c r="R85" s="14" t="e">
        <f t="shared" si="14"/>
        <v>#DIV/0!</v>
      </c>
    </row>
    <row r="86" spans="18:18">
      <c r="R86" s="14" t="e">
        <f t="shared" si="14"/>
        <v>#DIV/0!</v>
      </c>
    </row>
    <row r="87" spans="18:18">
      <c r="R87" s="14" t="e">
        <f>(C29-#REF!)/#REF!</f>
        <v>#REF!</v>
      </c>
    </row>
    <row r="88" spans="18:18">
      <c r="R88" s="14" t="e">
        <f t="shared" si="14"/>
        <v>#DIV/0!</v>
      </c>
    </row>
    <row r="89" spans="18:18">
      <c r="R89" s="14" t="e">
        <f t="shared" si="14"/>
        <v>#DIV/0!</v>
      </c>
    </row>
    <row r="90" spans="18:18">
      <c r="R90" s="14" t="e">
        <f t="shared" si="14"/>
        <v>#DIV/0!</v>
      </c>
    </row>
    <row r="91" spans="18:18">
      <c r="R91" s="14" t="e">
        <f t="shared" si="14"/>
        <v>#DIV/0!</v>
      </c>
    </row>
    <row r="92" spans="18:18">
      <c r="R92" s="14" t="e">
        <f t="shared" si="14"/>
        <v>#VALUE!</v>
      </c>
    </row>
    <row r="93" spans="18:18">
      <c r="R93" s="14" t="e">
        <f t="shared" si="14"/>
        <v>#DIV/0!</v>
      </c>
    </row>
    <row r="94" spans="18:18">
      <c r="R94" s="14" t="e">
        <f t="shared" si="14"/>
        <v>#DIV/0!</v>
      </c>
    </row>
    <row r="95" spans="18:18">
      <c r="R95" s="14">
        <f t="shared" si="14"/>
        <v>-0.1667592489723364</v>
      </c>
    </row>
    <row r="96" spans="18:18">
      <c r="R96" s="14">
        <f t="shared" si="14"/>
        <v>-0.1667592489723364</v>
      </c>
    </row>
    <row r="97" spans="18:18">
      <c r="R97" s="14">
        <f t="shared" si="14"/>
        <v>-0.1667592489723364</v>
      </c>
    </row>
    <row r="98" spans="18:18">
      <c r="R98" s="14">
        <f t="shared" si="14"/>
        <v>-0.1667592489723364</v>
      </c>
    </row>
    <row r="99" spans="18:18">
      <c r="R99" s="14">
        <f t="shared" si="14"/>
        <v>-0.1667592489723364</v>
      </c>
    </row>
    <row r="100" spans="18:18">
      <c r="R100" s="14">
        <f t="shared" si="14"/>
        <v>-0.1667592489723364</v>
      </c>
    </row>
    <row r="101" spans="18:18">
      <c r="R101" s="14" t="e">
        <f>(C43-#REF!)/#REF!</f>
        <v>#REF!</v>
      </c>
    </row>
    <row r="102" spans="18:18">
      <c r="R102" s="14" t="e">
        <f t="shared" si="14"/>
        <v>#VALUE!</v>
      </c>
    </row>
    <row r="103" spans="18:18">
      <c r="R103" s="14" t="e">
        <f t="shared" si="14"/>
        <v>#DIV/0!</v>
      </c>
    </row>
    <row r="104" spans="18:18">
      <c r="R104" s="14" t="e">
        <f t="shared" si="14"/>
        <v>#DIV/0!</v>
      </c>
    </row>
    <row r="105" spans="18:18">
      <c r="R105" s="14" t="e">
        <f t="shared" si="14"/>
        <v>#DIV/0!</v>
      </c>
    </row>
    <row r="106" spans="18:18">
      <c r="R106" s="14" t="e">
        <f t="shared" si="14"/>
        <v>#DIV/0!</v>
      </c>
    </row>
    <row r="107" spans="18:18">
      <c r="R107" s="14" t="e">
        <f t="shared" si="14"/>
        <v>#DIV/0!</v>
      </c>
    </row>
    <row r="108" spans="18:18">
      <c r="R108" s="14" t="e">
        <f t="shared" si="14"/>
        <v>#DIV/0!</v>
      </c>
    </row>
    <row r="109" spans="18:18">
      <c r="R109" s="14" t="e">
        <f t="shared" si="14"/>
        <v>#DIV/0!</v>
      </c>
    </row>
    <row r="110" spans="18:18">
      <c r="R110" s="14" t="e">
        <f t="shared" si="14"/>
        <v>#DIV/0!</v>
      </c>
    </row>
    <row r="111" spans="18:18">
      <c r="R111" s="14" t="e">
        <f t="shared" si="14"/>
        <v>#DIV/0!</v>
      </c>
    </row>
    <row r="112" spans="18:18">
      <c r="R112" s="14" t="e">
        <f t="shared" si="14"/>
        <v>#DIV/0!</v>
      </c>
    </row>
    <row r="113" spans="18:18">
      <c r="R113" s="14" t="e">
        <f t="shared" si="14"/>
        <v>#DIV/0!</v>
      </c>
    </row>
    <row r="114" spans="18:18">
      <c r="R114" s="14" t="e">
        <f t="shared" si="14"/>
        <v>#DIV/0!</v>
      </c>
    </row>
    <row r="115" spans="18:18">
      <c r="R115" s="14" t="e">
        <f t="shared" si="14"/>
        <v>#DIV/0!</v>
      </c>
    </row>
    <row r="116" spans="18:18">
      <c r="R116" s="14" t="e">
        <f t="shared" si="14"/>
        <v>#DIV/0!</v>
      </c>
    </row>
    <row r="117" spans="18:18">
      <c r="R117" s="14" t="e">
        <f t="shared" si="14"/>
        <v>#DIV/0!</v>
      </c>
    </row>
    <row r="118" spans="18:18">
      <c r="R118" s="14" t="e">
        <f t="shared" si="14"/>
        <v>#DIV/0!</v>
      </c>
    </row>
  </sheetData>
  <mergeCells count="6">
    <mergeCell ref="C43:F43"/>
    <mergeCell ref="B6:L6"/>
    <mergeCell ref="B7:L8"/>
    <mergeCell ref="B9:B10"/>
    <mergeCell ref="C10:F10"/>
    <mergeCell ref="C29:F2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18"/>
  <sheetViews>
    <sheetView showGridLines="0" topLeftCell="B1" zoomScale="130" zoomScaleNormal="130" zoomScaleSheetLayoutView="130" workbookViewId="0">
      <selection activeCell="B9" sqref="B9:B10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2" customWidth="1"/>
    <col min="15" max="17" width="6.42578125" style="13" customWidth="1"/>
    <col min="18" max="18" width="11.42578125" style="14" customWidth="1"/>
    <col min="19" max="32" width="11.42578125" style="13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4.5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7" t="s">
        <v>16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1"/>
      <c r="AH6" s="11"/>
      <c r="AI6" s="11"/>
      <c r="AJ6" s="11"/>
    </row>
    <row r="7" spans="2:36" ht="21.75" customHeight="1">
      <c r="B7" s="38" t="s">
        <v>23</v>
      </c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2:36" ht="48" customHeight="1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32.25" customHeight="1">
      <c r="B9" s="39" t="s">
        <v>0</v>
      </c>
      <c r="C9" s="9" t="s">
        <v>3</v>
      </c>
      <c r="D9" s="9" t="s">
        <v>4</v>
      </c>
      <c r="E9" s="9" t="s">
        <v>5</v>
      </c>
      <c r="F9" s="10" t="s">
        <v>6</v>
      </c>
    </row>
    <row r="10" spans="2:36" ht="12.75" customHeight="1">
      <c r="B10" s="39"/>
      <c r="C10" s="40" t="s">
        <v>7</v>
      </c>
      <c r="D10" s="40"/>
      <c r="E10" s="40"/>
      <c r="F10" s="41"/>
    </row>
    <row r="11" spans="2:36" ht="9.9499999999999993" customHeight="1">
      <c r="B11" s="27">
        <v>1</v>
      </c>
      <c r="C11" s="28"/>
      <c r="D11" s="28"/>
      <c r="E11" s="28"/>
      <c r="F11" s="28"/>
    </row>
    <row r="12" spans="2:36" ht="9.9499999999999993" customHeight="1">
      <c r="B12" s="29">
        <v>2</v>
      </c>
      <c r="C12" s="30"/>
      <c r="D12" s="30"/>
      <c r="E12" s="30"/>
      <c r="F12" s="30"/>
    </row>
    <row r="13" spans="2:36" ht="9.9499999999999993" customHeight="1">
      <c r="B13" s="31">
        <v>3</v>
      </c>
      <c r="C13" s="28"/>
      <c r="D13" s="28"/>
      <c r="E13" s="28"/>
      <c r="F13" s="28"/>
    </row>
    <row r="14" spans="2:36" ht="9.9499999999999993" customHeight="1">
      <c r="B14" s="29">
        <v>4</v>
      </c>
      <c r="C14" s="30"/>
      <c r="D14" s="30"/>
      <c r="E14" s="30"/>
      <c r="F14" s="30"/>
    </row>
    <row r="15" spans="2:36" ht="9.9499999999999993" customHeight="1">
      <c r="B15" s="31">
        <v>5</v>
      </c>
      <c r="C15" s="28"/>
      <c r="D15" s="28"/>
      <c r="E15" s="28"/>
      <c r="F15" s="28"/>
    </row>
    <row r="16" spans="2:36" ht="9.9499999999999993" customHeight="1">
      <c r="B16" s="29">
        <v>6</v>
      </c>
      <c r="C16" s="30"/>
      <c r="D16" s="30"/>
      <c r="E16" s="30"/>
      <c r="F16" s="30"/>
    </row>
    <row r="17" spans="2:37" ht="9.9499999999999993" customHeight="1">
      <c r="B17" s="31">
        <v>7</v>
      </c>
      <c r="C17" s="28"/>
      <c r="D17" s="28"/>
      <c r="E17" s="28"/>
      <c r="F17" s="28"/>
    </row>
    <row r="18" spans="2:37" ht="9.9499999999999993" customHeight="1">
      <c r="B18" s="29">
        <v>8</v>
      </c>
      <c r="C18" s="30"/>
      <c r="D18" s="30"/>
      <c r="E18" s="30"/>
      <c r="F18" s="30"/>
    </row>
    <row r="19" spans="2:37" ht="9.9499999999999993" customHeight="1">
      <c r="B19" s="31">
        <v>9</v>
      </c>
      <c r="C19" s="28"/>
      <c r="D19" s="28"/>
      <c r="E19" s="28"/>
      <c r="F19" s="28"/>
    </row>
    <row r="20" spans="2:37" ht="9.9499999999999993" customHeight="1">
      <c r="B20" s="29">
        <v>10</v>
      </c>
      <c r="C20" s="30"/>
      <c r="D20" s="30"/>
      <c r="E20" s="30"/>
      <c r="F20" s="30"/>
    </row>
    <row r="21" spans="2:37" ht="9.9499999999999993" customHeight="1">
      <c r="B21" s="31">
        <v>11</v>
      </c>
      <c r="C21" s="28"/>
      <c r="D21" s="28"/>
      <c r="E21" s="28"/>
      <c r="F21" s="28"/>
    </row>
    <row r="22" spans="2:37" ht="9.9499999999999993" customHeight="1">
      <c r="B22" s="29">
        <v>12</v>
      </c>
      <c r="C22" s="30"/>
      <c r="D22" s="30"/>
      <c r="E22" s="30"/>
      <c r="F22" s="30"/>
    </row>
    <row r="23" spans="2:37" ht="9.9499999999999993" customHeight="1">
      <c r="B23" s="31">
        <v>13</v>
      </c>
      <c r="C23" s="28"/>
      <c r="D23" s="28"/>
      <c r="E23" s="28"/>
      <c r="F23" s="28"/>
    </row>
    <row r="24" spans="2:37" ht="9.9499999999999993" customHeight="1">
      <c r="B24" s="29">
        <v>14</v>
      </c>
      <c r="C24" s="30"/>
      <c r="D24" s="30"/>
      <c r="E24" s="30"/>
      <c r="F24" s="30"/>
      <c r="S24" s="16" t="s">
        <v>9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2:37" ht="9.9499999999999993" customHeight="1">
      <c r="B25" s="31">
        <v>15</v>
      </c>
      <c r="C25" s="28"/>
      <c r="D25" s="28"/>
      <c r="E25" s="28"/>
      <c r="F25" s="28"/>
      <c r="S25" s="17"/>
      <c r="T25" s="18">
        <v>20</v>
      </c>
      <c r="U25" s="18">
        <v>21</v>
      </c>
      <c r="V25" s="18">
        <v>22</v>
      </c>
      <c r="W25" s="18">
        <v>23</v>
      </c>
      <c r="X25" s="18">
        <v>24</v>
      </c>
      <c r="Y25" s="18">
        <v>25</v>
      </c>
      <c r="Z25" s="18">
        <v>26</v>
      </c>
      <c r="AA25" s="18">
        <v>27</v>
      </c>
      <c r="AB25" s="18">
        <v>28</v>
      </c>
      <c r="AC25" s="18">
        <v>29</v>
      </c>
      <c r="AD25" s="18">
        <v>30</v>
      </c>
      <c r="AE25" s="18">
        <v>31</v>
      </c>
      <c r="AF25" s="18">
        <v>32</v>
      </c>
      <c r="AG25" s="18" t="s">
        <v>2</v>
      </c>
      <c r="AK25" s="11"/>
    </row>
    <row r="26" spans="2:37" ht="9.9499999999999993" customHeight="1">
      <c r="B26" s="29">
        <v>16</v>
      </c>
      <c r="C26" s="30"/>
      <c r="D26" s="30"/>
      <c r="E26" s="30"/>
      <c r="F26" s="30"/>
      <c r="S26" s="19">
        <v>2019</v>
      </c>
      <c r="T26" s="20"/>
      <c r="U26" s="20"/>
      <c r="V26" s="20">
        <v>2.1749999999999998</v>
      </c>
      <c r="W26" s="20">
        <v>2.2750000000000004</v>
      </c>
      <c r="X26" s="20">
        <v>2.1749999999999998</v>
      </c>
      <c r="Y26" s="20">
        <v>1.7000000000000002</v>
      </c>
      <c r="Z26" s="20">
        <v>1.9500000000000002</v>
      </c>
      <c r="AA26" s="20">
        <v>1.9500000000000002</v>
      </c>
      <c r="AB26" s="20">
        <v>2.2249999999999996</v>
      </c>
      <c r="AC26" s="20">
        <v>2.4</v>
      </c>
      <c r="AD26" s="20">
        <v>2.4</v>
      </c>
      <c r="AE26" s="20"/>
      <c r="AF26" s="20"/>
      <c r="AG26" s="21">
        <f t="shared" ref="AG26:AG34" si="0">AVERAGE(T26:AE26)</f>
        <v>2.1388888888888884</v>
      </c>
      <c r="AK26" s="11"/>
    </row>
    <row r="27" spans="2:37" ht="9.9499999999999993" customHeight="1">
      <c r="B27" s="31">
        <v>17</v>
      </c>
      <c r="C27" s="28"/>
      <c r="D27" s="28"/>
      <c r="E27" s="28"/>
      <c r="F27" s="28"/>
      <c r="S27" s="19">
        <v>2020</v>
      </c>
      <c r="T27" s="20"/>
      <c r="U27" s="20"/>
      <c r="V27" s="20">
        <v>3.2</v>
      </c>
      <c r="W27" s="20">
        <v>3.2</v>
      </c>
      <c r="X27" s="20">
        <v>2.5</v>
      </c>
      <c r="Y27" s="20">
        <v>2.1</v>
      </c>
      <c r="Z27" s="20">
        <v>2.75</v>
      </c>
      <c r="AA27" s="20">
        <v>2.4500000000000002</v>
      </c>
      <c r="AB27" s="20">
        <v>2.73</v>
      </c>
      <c r="AC27" s="20"/>
      <c r="AD27" s="20"/>
      <c r="AE27" s="20"/>
      <c r="AF27" s="20"/>
      <c r="AG27" s="21">
        <f t="shared" si="0"/>
        <v>2.7042857142857142</v>
      </c>
      <c r="AK27" s="11"/>
    </row>
    <row r="28" spans="2:37" ht="9.9499999999999993" customHeight="1">
      <c r="B28" s="29">
        <v>18</v>
      </c>
      <c r="C28" s="30"/>
      <c r="D28" s="30"/>
      <c r="E28" s="30"/>
      <c r="F28" s="30"/>
      <c r="G28" s="1"/>
      <c r="S28" s="19">
        <v>2021</v>
      </c>
      <c r="T28" s="20"/>
      <c r="U28" s="20">
        <v>1.4</v>
      </c>
      <c r="V28" s="20">
        <v>2.2000000000000002</v>
      </c>
      <c r="W28" s="20"/>
      <c r="X28" s="20"/>
      <c r="Y28" s="20"/>
      <c r="Z28" s="20">
        <v>1.35</v>
      </c>
      <c r="AA28" s="20">
        <v>1.65</v>
      </c>
      <c r="AB28" s="20">
        <v>2.0499999999999998</v>
      </c>
      <c r="AC28" s="20">
        <v>2.15</v>
      </c>
      <c r="AD28" s="20"/>
      <c r="AE28" s="20"/>
      <c r="AF28" s="20"/>
      <c r="AG28" s="21">
        <f t="shared" si="0"/>
        <v>1.7999999999999998</v>
      </c>
      <c r="AK28" s="11"/>
    </row>
    <row r="29" spans="2:37" ht="9.9499999999999993" customHeight="1">
      <c r="B29" s="31">
        <v>19</v>
      </c>
      <c r="C29" s="36" t="s">
        <v>18</v>
      </c>
      <c r="D29" s="36"/>
      <c r="E29" s="36"/>
      <c r="F29" s="36"/>
      <c r="S29" s="19">
        <v>2022</v>
      </c>
      <c r="T29" s="20"/>
      <c r="U29" s="20">
        <v>2.5</v>
      </c>
      <c r="V29" s="20">
        <v>2.2999999999999998</v>
      </c>
      <c r="W29" s="20">
        <v>2.25</v>
      </c>
      <c r="X29" s="20">
        <v>2</v>
      </c>
      <c r="Y29" s="20">
        <v>2</v>
      </c>
      <c r="Z29" s="20">
        <v>2</v>
      </c>
      <c r="AA29" s="20">
        <v>2</v>
      </c>
      <c r="AB29" s="20">
        <v>2</v>
      </c>
      <c r="AC29" s="20">
        <v>2</v>
      </c>
      <c r="AD29" s="20">
        <v>2.2000000000000002</v>
      </c>
      <c r="AE29" s="20"/>
      <c r="AF29" s="20"/>
      <c r="AG29" s="21">
        <f t="shared" si="0"/>
        <v>2.125</v>
      </c>
      <c r="AK29" s="11"/>
    </row>
    <row r="30" spans="2:37" ht="9.9499999999999993" customHeight="1">
      <c r="B30" s="29">
        <v>20</v>
      </c>
      <c r="C30" s="30"/>
      <c r="D30" s="30"/>
      <c r="E30" s="30"/>
      <c r="F30" s="30"/>
      <c r="S30" s="19">
        <v>2023</v>
      </c>
      <c r="T30" s="20"/>
      <c r="U30" s="20">
        <v>2.6</v>
      </c>
      <c r="V30" s="20">
        <v>2.5</v>
      </c>
      <c r="W30" s="20">
        <v>2.5499999999999998</v>
      </c>
      <c r="X30" s="20">
        <v>2.75</v>
      </c>
      <c r="Y30" s="20">
        <v>2.75</v>
      </c>
      <c r="Z30" s="20">
        <v>2.9</v>
      </c>
      <c r="AA30" s="20">
        <v>3</v>
      </c>
      <c r="AB30" s="20">
        <v>3.1</v>
      </c>
      <c r="AC30" s="20">
        <v>3.1</v>
      </c>
      <c r="AD30" s="20">
        <v>3.1</v>
      </c>
      <c r="AE30" s="20">
        <v>3.1</v>
      </c>
      <c r="AF30" s="20"/>
      <c r="AG30" s="21">
        <f t="shared" si="0"/>
        <v>2.8590909090909093</v>
      </c>
      <c r="AK30" s="11"/>
    </row>
    <row r="31" spans="2:37" ht="9.9499999999999993" customHeight="1">
      <c r="B31" s="31">
        <v>21</v>
      </c>
      <c r="C31" s="28"/>
      <c r="D31" s="28"/>
      <c r="E31" s="28"/>
      <c r="F31" s="28"/>
      <c r="S31" s="19">
        <v>2024</v>
      </c>
      <c r="T31" s="20"/>
      <c r="U31" s="20"/>
      <c r="V31" s="20">
        <v>3.15</v>
      </c>
      <c r="W31" s="20">
        <v>2.25</v>
      </c>
      <c r="X31" s="20">
        <v>2.65</v>
      </c>
      <c r="Y31" s="20">
        <v>2</v>
      </c>
      <c r="Z31" s="20">
        <v>2</v>
      </c>
      <c r="AA31" s="20">
        <v>2.2999999999999998</v>
      </c>
      <c r="AB31" s="20">
        <v>2.65</v>
      </c>
      <c r="AC31" s="20">
        <v>2.65</v>
      </c>
      <c r="AD31" s="20">
        <v>2.65</v>
      </c>
      <c r="AE31" s="20" t="s">
        <v>11</v>
      </c>
      <c r="AF31" s="20"/>
      <c r="AG31" s="21">
        <f t="shared" si="0"/>
        <v>2.4777777777777774</v>
      </c>
      <c r="AK31" s="11"/>
    </row>
    <row r="32" spans="2:37" ht="9.9499999999999993" customHeight="1">
      <c r="B32" s="29">
        <v>22</v>
      </c>
      <c r="C32" s="30"/>
      <c r="D32" s="30"/>
      <c r="E32" s="30"/>
      <c r="F32" s="30"/>
      <c r="S32" s="19" t="s">
        <v>12</v>
      </c>
      <c r="T32" s="20"/>
      <c r="U32" s="20">
        <f>MAX(U26:U31)</f>
        <v>2.6</v>
      </c>
      <c r="V32" s="20">
        <f t="shared" ref="V32:AE32" si="1">MAX(V26:V31)</f>
        <v>3.2</v>
      </c>
      <c r="W32" s="20">
        <f t="shared" si="1"/>
        <v>3.2</v>
      </c>
      <c r="X32" s="20">
        <f t="shared" si="1"/>
        <v>2.75</v>
      </c>
      <c r="Y32" s="20">
        <f t="shared" si="1"/>
        <v>2.75</v>
      </c>
      <c r="Z32" s="20">
        <f t="shared" si="1"/>
        <v>2.9</v>
      </c>
      <c r="AA32" s="20">
        <f t="shared" si="1"/>
        <v>3</v>
      </c>
      <c r="AB32" s="20">
        <f t="shared" si="1"/>
        <v>3.1</v>
      </c>
      <c r="AC32" s="20">
        <f t="shared" si="1"/>
        <v>3.1</v>
      </c>
      <c r="AD32" s="20">
        <f t="shared" si="1"/>
        <v>3.1</v>
      </c>
      <c r="AE32" s="20">
        <f t="shared" si="1"/>
        <v>3.1</v>
      </c>
      <c r="AF32" s="20">
        <f t="shared" ref="AF32" si="2">MAX(AF26:AF31)</f>
        <v>0</v>
      </c>
      <c r="AG32" s="21">
        <f t="shared" si="0"/>
        <v>2.9818181818181824</v>
      </c>
      <c r="AK32" s="11"/>
    </row>
    <row r="33" spans="2:37" ht="9.9499999999999993" customHeight="1">
      <c r="B33" s="31">
        <v>23</v>
      </c>
      <c r="C33" s="28"/>
      <c r="D33" s="28"/>
      <c r="E33" s="28"/>
      <c r="F33" s="28"/>
      <c r="S33" s="19" t="s">
        <v>13</v>
      </c>
      <c r="T33" s="20"/>
      <c r="U33" s="20">
        <f>MIN(U26:U31)</f>
        <v>1.4</v>
      </c>
      <c r="V33" s="20">
        <f t="shared" ref="V33:AE33" si="3">MIN(V26:V31)</f>
        <v>2.1749999999999998</v>
      </c>
      <c r="W33" s="20">
        <f t="shared" si="3"/>
        <v>2.25</v>
      </c>
      <c r="X33" s="20">
        <f t="shared" si="3"/>
        <v>2</v>
      </c>
      <c r="Y33" s="20">
        <f t="shared" si="3"/>
        <v>1.7000000000000002</v>
      </c>
      <c r="Z33" s="20">
        <f t="shared" si="3"/>
        <v>1.35</v>
      </c>
      <c r="AA33" s="20">
        <f t="shared" si="3"/>
        <v>1.65</v>
      </c>
      <c r="AB33" s="20">
        <f t="shared" si="3"/>
        <v>2</v>
      </c>
      <c r="AC33" s="20">
        <f t="shared" si="3"/>
        <v>2</v>
      </c>
      <c r="AD33" s="20">
        <f t="shared" si="3"/>
        <v>2.2000000000000002</v>
      </c>
      <c r="AE33" s="20">
        <f t="shared" si="3"/>
        <v>3.1</v>
      </c>
      <c r="AF33" s="20">
        <f t="shared" ref="AF33" si="4">MIN(AF26:AF31)</f>
        <v>0</v>
      </c>
      <c r="AG33" s="21">
        <f t="shared" si="0"/>
        <v>1.9840909090909091</v>
      </c>
      <c r="AK33" s="11"/>
    </row>
    <row r="34" spans="2:37" ht="9.9499999999999993" customHeight="1">
      <c r="B34" s="29">
        <v>24</v>
      </c>
      <c r="C34" s="30">
        <v>2.2039</v>
      </c>
      <c r="D34" s="30">
        <f>'[1]24'!$D$148</f>
        <v>2.7</v>
      </c>
      <c r="E34" s="30">
        <f>'[1]24'!$F$148</f>
        <v>3.75</v>
      </c>
      <c r="F34" s="30">
        <f>'[1]24'!$G$148</f>
        <v>7.78</v>
      </c>
      <c r="S34" s="19" t="s">
        <v>14</v>
      </c>
      <c r="T34" s="20"/>
      <c r="U34" s="20">
        <f>AVERAGE(U26:U31)</f>
        <v>2.1666666666666665</v>
      </c>
      <c r="V34" s="20">
        <f t="shared" ref="V34:AE34" si="5">AVERAGE(V26:V31)</f>
        <v>2.5874999999999999</v>
      </c>
      <c r="W34" s="20">
        <f t="shared" si="5"/>
        <v>2.5049999999999999</v>
      </c>
      <c r="X34" s="20">
        <f t="shared" si="5"/>
        <v>2.415</v>
      </c>
      <c r="Y34" s="20">
        <f t="shared" si="5"/>
        <v>2.1100000000000003</v>
      </c>
      <c r="Z34" s="20">
        <f t="shared" si="5"/>
        <v>2.1583333333333337</v>
      </c>
      <c r="AA34" s="20">
        <f t="shared" si="5"/>
        <v>2.2250000000000001</v>
      </c>
      <c r="AB34" s="20">
        <f t="shared" si="5"/>
        <v>2.4591666666666665</v>
      </c>
      <c r="AC34" s="20">
        <f t="shared" si="5"/>
        <v>2.46</v>
      </c>
      <c r="AD34" s="20">
        <f t="shared" si="5"/>
        <v>2.5874999999999999</v>
      </c>
      <c r="AE34" s="20">
        <f t="shared" si="5"/>
        <v>3.1</v>
      </c>
      <c r="AF34" s="20" t="e">
        <f t="shared" ref="AF34" si="6">AVERAGE(AF26:AF31)</f>
        <v>#DIV/0!</v>
      </c>
      <c r="AG34" s="21">
        <f t="shared" si="0"/>
        <v>2.4340151515151516</v>
      </c>
      <c r="AK34" s="11"/>
    </row>
    <row r="35" spans="2:37" ht="9.9499999999999993" customHeight="1">
      <c r="B35" s="31">
        <v>25</v>
      </c>
      <c r="C35" s="28">
        <v>2.2039</v>
      </c>
      <c r="D35" s="28">
        <f>'[1]25'!$D$148</f>
        <v>2.7</v>
      </c>
      <c r="E35" s="28">
        <f>'[1]25'!$F$148</f>
        <v>3.75</v>
      </c>
      <c r="F35" s="28">
        <f>'[1]25'!$G$148</f>
        <v>7.51</v>
      </c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2:37" ht="9.9499999999999993" customHeight="1">
      <c r="B36" s="29">
        <v>26</v>
      </c>
      <c r="C36" s="30">
        <v>2.2039</v>
      </c>
      <c r="D36" s="30">
        <f>'[1]26'!$D$148</f>
        <v>2.7</v>
      </c>
      <c r="E36" s="30">
        <f>'[1]26'!$F$148</f>
        <v>3.75</v>
      </c>
      <c r="F36" s="30">
        <f>'[1]26'!$G$148</f>
        <v>7.75</v>
      </c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7" ht="9.9499999999999993" customHeight="1">
      <c r="B37" s="27">
        <v>27</v>
      </c>
      <c r="C37" s="28">
        <v>2.2039</v>
      </c>
      <c r="D37" s="28">
        <f>'[1]27'!$D$148</f>
        <v>2.65</v>
      </c>
      <c r="E37" s="28">
        <f>'[1]27'!$F$148</f>
        <v>3.7</v>
      </c>
      <c r="F37" s="28">
        <f>'[1]27'!$G$148</f>
        <v>7.34</v>
      </c>
      <c r="S37" s="17"/>
      <c r="T37" s="18">
        <v>20</v>
      </c>
      <c r="U37" s="18">
        <v>21</v>
      </c>
      <c r="V37" s="18">
        <v>22</v>
      </c>
      <c r="W37" s="18">
        <v>23</v>
      </c>
      <c r="X37" s="18">
        <v>24</v>
      </c>
      <c r="Y37" s="18">
        <v>25</v>
      </c>
      <c r="Z37" s="18">
        <v>26</v>
      </c>
      <c r="AA37" s="18">
        <v>27</v>
      </c>
      <c r="AB37" s="18">
        <v>28</v>
      </c>
      <c r="AC37" s="18">
        <v>29</v>
      </c>
      <c r="AD37" s="18">
        <v>30</v>
      </c>
      <c r="AE37" s="18">
        <v>31</v>
      </c>
      <c r="AF37" s="18">
        <v>32</v>
      </c>
    </row>
    <row r="38" spans="2:37" ht="9.9499999999999993" customHeight="1">
      <c r="B38" s="29">
        <v>28</v>
      </c>
      <c r="C38" s="30">
        <v>2.2039</v>
      </c>
      <c r="D38" s="30">
        <f>'[1]28'!$D$148</f>
        <v>2.65</v>
      </c>
      <c r="E38" s="30">
        <f>'[1]28'!$F$148</f>
        <v>3.7</v>
      </c>
      <c r="F38" s="30">
        <f>'[1]28'!$G$148</f>
        <v>7.74</v>
      </c>
      <c r="S38" s="19" t="s">
        <v>15</v>
      </c>
      <c r="T38" s="20"/>
      <c r="U38" s="20">
        <f>U32</f>
        <v>2.6</v>
      </c>
      <c r="V38" s="20">
        <f t="shared" ref="U38:AE40" si="7">V32</f>
        <v>3.2</v>
      </c>
      <c r="W38" s="20">
        <f t="shared" si="7"/>
        <v>3.2</v>
      </c>
      <c r="X38" s="20">
        <f t="shared" si="7"/>
        <v>2.75</v>
      </c>
      <c r="Y38" s="20">
        <f t="shared" si="7"/>
        <v>2.75</v>
      </c>
      <c r="Z38" s="20">
        <f t="shared" si="7"/>
        <v>2.9</v>
      </c>
      <c r="AA38" s="20">
        <f t="shared" si="7"/>
        <v>3</v>
      </c>
      <c r="AB38" s="20">
        <f t="shared" si="7"/>
        <v>3.1</v>
      </c>
      <c r="AC38" s="20">
        <f t="shared" si="7"/>
        <v>3.1</v>
      </c>
      <c r="AD38" s="20">
        <f t="shared" si="7"/>
        <v>3.1</v>
      </c>
      <c r="AE38" s="20">
        <f t="shared" si="7"/>
        <v>3.1</v>
      </c>
      <c r="AF38" s="20">
        <f>AG32</f>
        <v>2.9818181818181824</v>
      </c>
    </row>
    <row r="39" spans="2:37" ht="9.9499999999999993" customHeight="1">
      <c r="B39" s="31">
        <v>29</v>
      </c>
      <c r="C39" s="28">
        <v>2.2039</v>
      </c>
      <c r="D39" s="28">
        <f>'[1]29'!$D$148</f>
        <v>2.65</v>
      </c>
      <c r="E39" s="28">
        <f>'[1]29'!$F$148</f>
        <v>3.7</v>
      </c>
      <c r="F39" s="28">
        <f>'[1]29'!$G$148</f>
        <v>6.84</v>
      </c>
      <c r="S39" s="19"/>
      <c r="T39" s="20"/>
      <c r="U39" s="20">
        <f t="shared" si="7"/>
        <v>1.4</v>
      </c>
      <c r="V39" s="20">
        <f t="shared" si="7"/>
        <v>2.1749999999999998</v>
      </c>
      <c r="W39" s="20">
        <f t="shared" si="7"/>
        <v>2.25</v>
      </c>
      <c r="X39" s="20">
        <f t="shared" si="7"/>
        <v>2</v>
      </c>
      <c r="Y39" s="20">
        <f t="shared" si="7"/>
        <v>1.7000000000000002</v>
      </c>
      <c r="Z39" s="20">
        <f t="shared" si="7"/>
        <v>1.35</v>
      </c>
      <c r="AA39" s="20">
        <f t="shared" si="7"/>
        <v>1.65</v>
      </c>
      <c r="AB39" s="20">
        <f t="shared" si="7"/>
        <v>2</v>
      </c>
      <c r="AC39" s="20">
        <f t="shared" si="7"/>
        <v>2</v>
      </c>
      <c r="AD39" s="20">
        <f t="shared" si="7"/>
        <v>2.2000000000000002</v>
      </c>
      <c r="AE39" s="20">
        <f t="shared" si="7"/>
        <v>3.1</v>
      </c>
      <c r="AF39" s="20">
        <f>AG33</f>
        <v>1.9840909090909091</v>
      </c>
    </row>
    <row r="40" spans="2:37" ht="9.9499999999999993" customHeight="1">
      <c r="B40" s="29">
        <v>30</v>
      </c>
      <c r="C40" s="30">
        <v>2.2039</v>
      </c>
      <c r="D40" s="30">
        <f>'[1]30'!$D$148</f>
        <v>2.65</v>
      </c>
      <c r="E40" s="30">
        <f>'[1]30'!$F$148</f>
        <v>3.7</v>
      </c>
      <c r="F40" s="30">
        <f>'[1]30'!$G$148</f>
        <v>7.15</v>
      </c>
      <c r="S40" s="22" t="str">
        <f>S34</f>
        <v>Promedio 2019 - 2024</v>
      </c>
      <c r="T40" s="23"/>
      <c r="U40" s="23">
        <f t="shared" si="7"/>
        <v>2.1666666666666665</v>
      </c>
      <c r="V40" s="23">
        <f t="shared" si="7"/>
        <v>2.5874999999999999</v>
      </c>
      <c r="W40" s="23">
        <f t="shared" si="7"/>
        <v>2.5049999999999999</v>
      </c>
      <c r="X40" s="23">
        <f t="shared" si="7"/>
        <v>2.415</v>
      </c>
      <c r="Y40" s="23">
        <f t="shared" si="7"/>
        <v>2.1100000000000003</v>
      </c>
      <c r="Z40" s="23">
        <f t="shared" si="7"/>
        <v>2.1583333333333337</v>
      </c>
      <c r="AA40" s="23">
        <f t="shared" si="7"/>
        <v>2.2250000000000001</v>
      </c>
      <c r="AB40" s="23">
        <f t="shared" si="7"/>
        <v>2.4591666666666665</v>
      </c>
      <c r="AC40" s="23">
        <f t="shared" si="7"/>
        <v>2.46</v>
      </c>
      <c r="AD40" s="23">
        <f t="shared" si="7"/>
        <v>2.5874999999999999</v>
      </c>
      <c r="AE40" s="23">
        <f t="shared" si="7"/>
        <v>3.1</v>
      </c>
      <c r="AF40" s="23">
        <f>AG34</f>
        <v>2.4340151515151516</v>
      </c>
    </row>
    <row r="41" spans="2:37" ht="9.9499999999999993" customHeight="1">
      <c r="B41" s="31">
        <v>31</v>
      </c>
      <c r="C41" s="28">
        <v>2.2039</v>
      </c>
      <c r="D41" s="28">
        <f>'[1]32'!$D$148</f>
        <v>2.65</v>
      </c>
      <c r="E41" s="28">
        <f>'[1]32'!$F$148</f>
        <v>3.7</v>
      </c>
      <c r="F41" s="28">
        <f>'[1]32'!$G$148</f>
        <v>7</v>
      </c>
      <c r="S41" s="19">
        <v>2025</v>
      </c>
      <c r="T41" s="24"/>
      <c r="U41" s="24"/>
      <c r="V41" s="24"/>
      <c r="W41" s="24"/>
      <c r="X41" s="24">
        <f>D34</f>
        <v>2.7</v>
      </c>
      <c r="Y41" s="24">
        <f>D35</f>
        <v>2.7</v>
      </c>
      <c r="Z41" s="24">
        <f>D36</f>
        <v>2.7</v>
      </c>
      <c r="AA41" s="24">
        <f>D37</f>
        <v>2.65</v>
      </c>
      <c r="AB41" s="24">
        <f>D38</f>
        <v>2.65</v>
      </c>
      <c r="AC41" s="24">
        <f>D39</f>
        <v>2.65</v>
      </c>
      <c r="AD41" s="24">
        <f>D40</f>
        <v>2.65</v>
      </c>
      <c r="AE41" s="24">
        <f>D41</f>
        <v>2.65</v>
      </c>
      <c r="AF41" s="24">
        <f>D42</f>
        <v>2.65</v>
      </c>
    </row>
    <row r="42" spans="2:37" ht="9.9499999999999993" customHeight="1">
      <c r="B42" s="29">
        <v>32</v>
      </c>
      <c r="C42" s="35">
        <v>2.2039</v>
      </c>
      <c r="D42" s="35">
        <f>'[1]32'!$D$148</f>
        <v>2.65</v>
      </c>
      <c r="E42" s="35">
        <f>'[1]32'!$F$148</f>
        <v>3.7</v>
      </c>
      <c r="F42" s="35">
        <f>'[1]32'!$G$148</f>
        <v>7</v>
      </c>
    </row>
    <row r="43" spans="2:37" ht="9.9499999999999993" customHeight="1">
      <c r="B43" s="31">
        <v>33</v>
      </c>
      <c r="C43" s="36"/>
      <c r="D43" s="36"/>
      <c r="E43" s="36"/>
      <c r="F43" s="36"/>
    </row>
    <row r="44" spans="2:37" ht="9.9499999999999993" customHeight="1">
      <c r="B44" s="29">
        <v>34</v>
      </c>
      <c r="C44" s="30"/>
      <c r="D44" s="42" t="s">
        <v>21</v>
      </c>
      <c r="E44" s="30"/>
      <c r="F44" s="30"/>
    </row>
    <row r="45" spans="2:37" ht="9.9499999999999993" customHeight="1">
      <c r="B45" s="31">
        <v>35</v>
      </c>
      <c r="C45" s="28"/>
      <c r="D45" s="28"/>
      <c r="E45" s="32"/>
      <c r="F45" s="28"/>
      <c r="S45" s="16" t="s">
        <v>8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2:37" ht="9.9499999999999993" customHeight="1">
      <c r="B46" s="29">
        <v>36</v>
      </c>
      <c r="C46" s="30"/>
      <c r="D46" s="30"/>
      <c r="E46" s="30"/>
      <c r="F46" s="30"/>
      <c r="S46" s="17"/>
      <c r="T46" s="18">
        <v>20</v>
      </c>
      <c r="U46" s="18">
        <v>21</v>
      </c>
      <c r="V46" s="18">
        <v>22</v>
      </c>
      <c r="W46" s="18">
        <v>23</v>
      </c>
      <c r="X46" s="18">
        <v>24</v>
      </c>
      <c r="Y46" s="18">
        <v>25</v>
      </c>
      <c r="Z46" s="18">
        <v>26</v>
      </c>
      <c r="AA46" s="18">
        <v>27</v>
      </c>
      <c r="AB46" s="18">
        <v>28</v>
      </c>
      <c r="AC46" s="18">
        <v>29</v>
      </c>
      <c r="AD46" s="18">
        <v>30</v>
      </c>
      <c r="AE46" s="18">
        <v>31</v>
      </c>
      <c r="AF46" s="18">
        <v>32</v>
      </c>
      <c r="AG46" s="18" t="s">
        <v>2</v>
      </c>
      <c r="AK46" s="11"/>
    </row>
    <row r="47" spans="2:37" ht="9.9499999999999993" customHeight="1">
      <c r="B47" s="31">
        <v>37</v>
      </c>
      <c r="C47" s="28"/>
      <c r="D47" s="28"/>
      <c r="E47" s="28"/>
      <c r="F47" s="28"/>
      <c r="S47" s="19">
        <v>2019</v>
      </c>
      <c r="T47" s="20"/>
      <c r="U47" s="20"/>
      <c r="V47" s="20">
        <v>3.8574999999999999</v>
      </c>
      <c r="W47" s="20">
        <v>4.9574999999999996</v>
      </c>
      <c r="X47" s="20">
        <v>3.831666666666667</v>
      </c>
      <c r="Y47" s="20">
        <v>3.9889999999999999</v>
      </c>
      <c r="Z47" s="20">
        <v>3.9238461538461542</v>
      </c>
      <c r="AA47" s="20">
        <v>4.0014285714285718</v>
      </c>
      <c r="AB47" s="20">
        <v>4.7257142857142869</v>
      </c>
      <c r="AC47" s="20">
        <v>4.2077777777777783</v>
      </c>
      <c r="AD47" s="20">
        <v>4.266</v>
      </c>
      <c r="AE47" s="20">
        <v>4.18</v>
      </c>
      <c r="AF47" s="20"/>
      <c r="AG47" s="21">
        <f t="shared" ref="AG47:AG55" si="8">AVERAGE(T47:AE47)</f>
        <v>4.1940433455433448</v>
      </c>
      <c r="AK47" s="11"/>
    </row>
    <row r="48" spans="2:37" ht="9.9499999999999993" customHeight="1">
      <c r="B48" s="29">
        <v>38</v>
      </c>
      <c r="C48" s="30"/>
      <c r="D48" s="30"/>
      <c r="E48" s="30"/>
      <c r="F48" s="30"/>
      <c r="S48" s="19">
        <v>2020</v>
      </c>
      <c r="T48" s="20"/>
      <c r="U48" s="20"/>
      <c r="V48" s="20">
        <v>6.68</v>
      </c>
      <c r="W48" s="20">
        <v>6.58</v>
      </c>
      <c r="X48" s="20">
        <v>5.87</v>
      </c>
      <c r="Y48" s="20">
        <v>5.46</v>
      </c>
      <c r="Z48" s="20">
        <v>5.61</v>
      </c>
      <c r="AA48" s="20">
        <v>5.26</v>
      </c>
      <c r="AB48" s="20">
        <v>5.49</v>
      </c>
      <c r="AC48" s="20">
        <v>5.49</v>
      </c>
      <c r="AD48" s="20"/>
      <c r="AE48" s="20"/>
      <c r="AF48" s="20"/>
      <c r="AG48" s="21">
        <f t="shared" si="8"/>
        <v>5.8050000000000006</v>
      </c>
      <c r="AK48" s="11"/>
    </row>
    <row r="49" spans="2:37" ht="9.9499999999999993" customHeight="1">
      <c r="B49" s="31">
        <v>39</v>
      </c>
      <c r="C49" s="28"/>
      <c r="D49" s="28"/>
      <c r="E49" s="28"/>
      <c r="F49" s="28"/>
      <c r="S49" s="19">
        <v>2021</v>
      </c>
      <c r="T49" s="20"/>
      <c r="U49" s="20">
        <v>5.05</v>
      </c>
      <c r="V49" s="20">
        <v>4.2300000000000004</v>
      </c>
      <c r="W49" s="20">
        <v>4.2</v>
      </c>
      <c r="X49" s="20">
        <v>4.3600000000000003</v>
      </c>
      <c r="Y49" s="20">
        <v>4.47</v>
      </c>
      <c r="Z49" s="20">
        <v>4.38</v>
      </c>
      <c r="AA49" s="20">
        <v>3.59</v>
      </c>
      <c r="AB49" s="20">
        <v>3.47</v>
      </c>
      <c r="AC49" s="20">
        <v>4.7126086956521744</v>
      </c>
      <c r="AD49" s="20"/>
      <c r="AE49" s="20"/>
      <c r="AF49" s="20"/>
      <c r="AG49" s="21">
        <f t="shared" si="8"/>
        <v>4.2736231884057965</v>
      </c>
      <c r="AK49" s="11"/>
    </row>
    <row r="50" spans="2:37" ht="9.9499999999999993" customHeight="1">
      <c r="B50" s="29">
        <v>40</v>
      </c>
      <c r="C50" s="30"/>
      <c r="D50" s="30"/>
      <c r="E50" s="30"/>
      <c r="F50" s="30"/>
      <c r="S50" s="19">
        <v>2022</v>
      </c>
      <c r="T50" s="20"/>
      <c r="U50" s="20"/>
      <c r="V50" s="20"/>
      <c r="W50" s="20">
        <v>7.4</v>
      </c>
      <c r="X50" s="20">
        <v>5.61</v>
      </c>
      <c r="Y50" s="20">
        <v>5.28</v>
      </c>
      <c r="Z50" s="20">
        <v>4.9689280868385346</v>
      </c>
      <c r="AA50" s="20">
        <v>5.19</v>
      </c>
      <c r="AB50" s="20">
        <v>5.12</v>
      </c>
      <c r="AC50" s="20">
        <v>5.353788343558282</v>
      </c>
      <c r="AD50" s="20">
        <v>5.5373913043478264</v>
      </c>
      <c r="AE50" s="20"/>
      <c r="AF50" s="20"/>
      <c r="AG50" s="21">
        <f t="shared" si="8"/>
        <v>5.5575134668430808</v>
      </c>
      <c r="AK50" s="11"/>
    </row>
    <row r="51" spans="2:37" ht="9.9499999999999993" customHeight="1">
      <c r="B51" s="31">
        <v>41</v>
      </c>
      <c r="C51" s="28"/>
      <c r="D51" s="28"/>
      <c r="E51" s="28"/>
      <c r="F51" s="28"/>
      <c r="S51" s="19">
        <v>2023</v>
      </c>
      <c r="T51" s="20"/>
      <c r="U51" s="20"/>
      <c r="V51" s="20">
        <v>6.35</v>
      </c>
      <c r="W51" s="20">
        <v>5.87</v>
      </c>
      <c r="X51" s="20">
        <v>5.84</v>
      </c>
      <c r="Y51" s="20">
        <v>5.92</v>
      </c>
      <c r="Z51" s="20">
        <v>6.02</v>
      </c>
      <c r="AA51" s="20">
        <v>6.51</v>
      </c>
      <c r="AB51" s="20">
        <v>6.66</v>
      </c>
      <c r="AC51" s="20">
        <v>6.38</v>
      </c>
      <c r="AD51" s="20">
        <v>6.32</v>
      </c>
      <c r="AE51" s="20">
        <v>6.61</v>
      </c>
      <c r="AF51" s="20"/>
      <c r="AG51" s="21">
        <f t="shared" si="8"/>
        <v>6.2480000000000002</v>
      </c>
      <c r="AK51" s="11"/>
    </row>
    <row r="52" spans="2:37" ht="9.9499999999999993" customHeight="1">
      <c r="B52" s="29">
        <v>42</v>
      </c>
      <c r="C52" s="30"/>
      <c r="D52" s="30"/>
      <c r="E52" s="30"/>
      <c r="F52" s="30"/>
      <c r="S52" s="19">
        <v>2024</v>
      </c>
      <c r="T52" s="20"/>
      <c r="U52" s="20"/>
      <c r="V52" s="20">
        <v>6.81</v>
      </c>
      <c r="W52" s="20">
        <v>7.21</v>
      </c>
      <c r="X52" s="20">
        <v>5.43</v>
      </c>
      <c r="Y52" s="20">
        <v>6.13</v>
      </c>
      <c r="Z52" s="20">
        <v>5.88</v>
      </c>
      <c r="AA52" s="20">
        <v>6.14</v>
      </c>
      <c r="AB52" s="20">
        <v>6.9</v>
      </c>
      <c r="AC52" s="20">
        <v>5.72</v>
      </c>
      <c r="AD52" s="20">
        <v>5.92</v>
      </c>
      <c r="AE52" s="20">
        <v>6.08</v>
      </c>
      <c r="AF52" s="20"/>
      <c r="AG52" s="21">
        <f t="shared" si="8"/>
        <v>6.2219999999999995</v>
      </c>
      <c r="AK52" s="11"/>
    </row>
    <row r="53" spans="2:37" ht="9.9499999999999993" customHeight="1">
      <c r="B53" s="31">
        <v>43</v>
      </c>
      <c r="C53" s="28"/>
      <c r="D53" s="28"/>
      <c r="E53" s="28"/>
      <c r="F53" s="28"/>
      <c r="S53" s="19" t="s">
        <v>12</v>
      </c>
      <c r="T53" s="20">
        <f>MAX(T47:T52)</f>
        <v>0</v>
      </c>
      <c r="U53" s="20">
        <f t="shared" ref="U53:AE53" si="9">MAX(U47:U52)</f>
        <v>5.05</v>
      </c>
      <c r="V53" s="20">
        <f t="shared" si="9"/>
        <v>6.81</v>
      </c>
      <c r="W53" s="20">
        <f t="shared" si="9"/>
        <v>7.4</v>
      </c>
      <c r="X53" s="20">
        <f t="shared" si="9"/>
        <v>5.87</v>
      </c>
      <c r="Y53" s="20">
        <f t="shared" si="9"/>
        <v>6.13</v>
      </c>
      <c r="Z53" s="20">
        <f t="shared" si="9"/>
        <v>6.02</v>
      </c>
      <c r="AA53" s="20">
        <f t="shared" si="9"/>
        <v>6.51</v>
      </c>
      <c r="AB53" s="20">
        <f t="shared" si="9"/>
        <v>6.9</v>
      </c>
      <c r="AC53" s="20">
        <f t="shared" si="9"/>
        <v>6.38</v>
      </c>
      <c r="AD53" s="20">
        <f t="shared" si="9"/>
        <v>6.32</v>
      </c>
      <c r="AE53" s="20">
        <f t="shared" si="9"/>
        <v>6.61</v>
      </c>
      <c r="AF53" s="20">
        <f t="shared" ref="AF53" si="10">MAX(AF47:AF52)</f>
        <v>0</v>
      </c>
      <c r="AG53" s="21">
        <f t="shared" si="8"/>
        <v>5.833333333333333</v>
      </c>
      <c r="AK53" s="11"/>
    </row>
    <row r="54" spans="2:37" ht="9.9499999999999993" customHeight="1">
      <c r="B54" s="29">
        <v>44</v>
      </c>
      <c r="C54" s="30"/>
      <c r="D54" s="30"/>
      <c r="E54" s="30"/>
      <c r="F54" s="30"/>
      <c r="S54" s="19" t="s">
        <v>13</v>
      </c>
      <c r="T54" s="20">
        <f>MIN(T47:T52)</f>
        <v>0</v>
      </c>
      <c r="U54" s="20">
        <f t="shared" ref="U54:AE54" si="11">MIN(U47:U52)</f>
        <v>5.05</v>
      </c>
      <c r="V54" s="20">
        <f t="shared" si="11"/>
        <v>3.8574999999999999</v>
      </c>
      <c r="W54" s="20">
        <f t="shared" si="11"/>
        <v>4.2</v>
      </c>
      <c r="X54" s="20">
        <f t="shared" si="11"/>
        <v>3.831666666666667</v>
      </c>
      <c r="Y54" s="20">
        <f t="shared" si="11"/>
        <v>3.9889999999999999</v>
      </c>
      <c r="Z54" s="20">
        <f t="shared" si="11"/>
        <v>3.9238461538461542</v>
      </c>
      <c r="AA54" s="20">
        <f t="shared" si="11"/>
        <v>3.59</v>
      </c>
      <c r="AB54" s="20">
        <f t="shared" si="11"/>
        <v>3.47</v>
      </c>
      <c r="AC54" s="20">
        <f t="shared" si="11"/>
        <v>4.2077777777777783</v>
      </c>
      <c r="AD54" s="20">
        <f t="shared" si="11"/>
        <v>4.266</v>
      </c>
      <c r="AE54" s="20">
        <f t="shared" si="11"/>
        <v>4.18</v>
      </c>
      <c r="AF54" s="20">
        <f t="shared" ref="AF54" si="12">MIN(AF47:AF52)</f>
        <v>0</v>
      </c>
      <c r="AG54" s="21">
        <f t="shared" si="8"/>
        <v>3.7138158831908825</v>
      </c>
      <c r="AK54" s="11"/>
    </row>
    <row r="55" spans="2:37" ht="9.9499999999999993" customHeight="1">
      <c r="B55" s="31">
        <v>45</v>
      </c>
      <c r="C55" s="28"/>
      <c r="D55" s="28"/>
      <c r="E55" s="28"/>
      <c r="F55" s="28"/>
      <c r="S55" s="19" t="s">
        <v>14</v>
      </c>
      <c r="T55" s="20"/>
      <c r="U55" s="20">
        <f t="shared" ref="U55:AE55" si="13">AVERAGE(U47:U52)</f>
        <v>5.05</v>
      </c>
      <c r="V55" s="20">
        <f t="shared" si="13"/>
        <v>5.5854999999999997</v>
      </c>
      <c r="W55" s="20">
        <f t="shared" si="13"/>
        <v>6.0362499999999999</v>
      </c>
      <c r="X55" s="20">
        <f t="shared" si="13"/>
        <v>5.1569444444444441</v>
      </c>
      <c r="Y55" s="20">
        <f t="shared" si="13"/>
        <v>5.2081666666666662</v>
      </c>
      <c r="Z55" s="20">
        <f t="shared" si="13"/>
        <v>5.1304623734474477</v>
      </c>
      <c r="AA55" s="20">
        <f t="shared" si="13"/>
        <v>5.1152380952380954</v>
      </c>
      <c r="AB55" s="20">
        <f t="shared" si="13"/>
        <v>5.394285714285715</v>
      </c>
      <c r="AC55" s="20">
        <f t="shared" si="13"/>
        <v>5.310695802831372</v>
      </c>
      <c r="AD55" s="20">
        <f t="shared" si="13"/>
        <v>5.5108478260869571</v>
      </c>
      <c r="AE55" s="20">
        <f t="shared" si="13"/>
        <v>5.6233333333333322</v>
      </c>
      <c r="AF55" s="20" t="e">
        <f t="shared" ref="AF55" si="14">AVERAGE(AF47:AF52)</f>
        <v>#DIV/0!</v>
      </c>
      <c r="AG55" s="21">
        <f t="shared" si="8"/>
        <v>5.3747022051212756</v>
      </c>
      <c r="AK55" s="11"/>
    </row>
    <row r="56" spans="2:37" ht="9.9499999999999993" customHeight="1">
      <c r="B56" s="29">
        <v>46</v>
      </c>
      <c r="C56" s="30"/>
      <c r="D56" s="30"/>
      <c r="E56" s="30"/>
      <c r="F56" s="30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2:37" ht="9.9499999999999993" customHeight="1">
      <c r="B57" s="31">
        <v>47</v>
      </c>
      <c r="C57" s="28"/>
      <c r="D57" s="28"/>
      <c r="E57" s="28"/>
      <c r="F57" s="28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7" ht="9.9499999999999993" customHeight="1">
      <c r="B58" s="29">
        <v>48</v>
      </c>
      <c r="C58" s="30"/>
      <c r="D58" s="30"/>
      <c r="E58" s="30"/>
      <c r="F58" s="30"/>
      <c r="S58" s="17"/>
      <c r="T58" s="18">
        <v>20</v>
      </c>
      <c r="U58" s="18">
        <v>21</v>
      </c>
      <c r="V58" s="18">
        <v>22</v>
      </c>
      <c r="W58" s="18">
        <v>23</v>
      </c>
      <c r="X58" s="18">
        <v>24</v>
      </c>
      <c r="Y58" s="18">
        <v>25</v>
      </c>
      <c r="Z58" s="18">
        <v>26</v>
      </c>
      <c r="AA58" s="18">
        <v>27</v>
      </c>
      <c r="AB58" s="18">
        <v>28</v>
      </c>
      <c r="AC58" s="18">
        <v>29</v>
      </c>
      <c r="AD58" s="18">
        <v>30</v>
      </c>
      <c r="AE58" s="18">
        <v>31</v>
      </c>
      <c r="AF58" s="18">
        <v>32</v>
      </c>
    </row>
    <row r="59" spans="2:37" ht="9.9499999999999993" customHeight="1">
      <c r="B59" s="31">
        <v>49</v>
      </c>
      <c r="C59" s="28"/>
      <c r="D59" s="28"/>
      <c r="E59" s="28"/>
      <c r="F59" s="28"/>
      <c r="S59" s="19" t="s">
        <v>15</v>
      </c>
      <c r="T59" s="20">
        <f t="shared" ref="T59:AE61" si="15">T53</f>
        <v>0</v>
      </c>
      <c r="U59" s="20">
        <f>U53</f>
        <v>5.05</v>
      </c>
      <c r="V59" s="20">
        <f t="shared" si="15"/>
        <v>6.81</v>
      </c>
      <c r="W59" s="20">
        <f t="shared" si="15"/>
        <v>7.4</v>
      </c>
      <c r="X59" s="20">
        <f t="shared" si="15"/>
        <v>5.87</v>
      </c>
      <c r="Y59" s="20">
        <f t="shared" si="15"/>
        <v>6.13</v>
      </c>
      <c r="Z59" s="20">
        <f t="shared" si="15"/>
        <v>6.02</v>
      </c>
      <c r="AA59" s="20">
        <f t="shared" si="15"/>
        <v>6.51</v>
      </c>
      <c r="AB59" s="20">
        <f t="shared" si="15"/>
        <v>6.9</v>
      </c>
      <c r="AC59" s="20">
        <f t="shared" si="15"/>
        <v>6.38</v>
      </c>
      <c r="AD59" s="20">
        <f t="shared" si="15"/>
        <v>6.32</v>
      </c>
      <c r="AE59" s="20">
        <f t="shared" si="15"/>
        <v>6.61</v>
      </c>
      <c r="AF59" s="20">
        <f t="shared" ref="AF59" si="16">AF53</f>
        <v>0</v>
      </c>
    </row>
    <row r="60" spans="2:37" ht="9.9499999999999993" customHeight="1">
      <c r="B60" s="29">
        <v>50</v>
      </c>
      <c r="C60" s="30"/>
      <c r="D60" s="30"/>
      <c r="E60" s="30"/>
      <c r="F60" s="30"/>
      <c r="S60" s="19"/>
      <c r="T60" s="20">
        <f t="shared" si="15"/>
        <v>0</v>
      </c>
      <c r="U60" s="20">
        <f t="shared" si="15"/>
        <v>5.05</v>
      </c>
      <c r="V60" s="20">
        <f t="shared" si="15"/>
        <v>3.8574999999999999</v>
      </c>
      <c r="W60" s="20">
        <f t="shared" si="15"/>
        <v>4.2</v>
      </c>
      <c r="X60" s="20">
        <f t="shared" si="15"/>
        <v>3.831666666666667</v>
      </c>
      <c r="Y60" s="20">
        <f t="shared" si="15"/>
        <v>3.9889999999999999</v>
      </c>
      <c r="Z60" s="20">
        <f t="shared" si="15"/>
        <v>3.9238461538461542</v>
      </c>
      <c r="AA60" s="20">
        <f t="shared" si="15"/>
        <v>3.59</v>
      </c>
      <c r="AB60" s="20">
        <f t="shared" si="15"/>
        <v>3.47</v>
      </c>
      <c r="AC60" s="20">
        <f t="shared" si="15"/>
        <v>4.2077777777777783</v>
      </c>
      <c r="AD60" s="20">
        <f t="shared" si="15"/>
        <v>4.266</v>
      </c>
      <c r="AE60" s="20">
        <f t="shared" si="15"/>
        <v>4.18</v>
      </c>
      <c r="AF60" s="20">
        <f t="shared" ref="AF60" si="17">AF54</f>
        <v>0</v>
      </c>
    </row>
    <row r="61" spans="2:37" ht="9.9499999999999993" customHeight="1">
      <c r="B61" s="31">
        <v>51</v>
      </c>
      <c r="C61" s="28"/>
      <c r="D61" s="28"/>
      <c r="E61" s="28"/>
      <c r="F61" s="28"/>
      <c r="S61" s="22" t="str">
        <f>S55</f>
        <v>Promedio 2019 - 2024</v>
      </c>
      <c r="T61" s="23"/>
      <c r="U61" s="23">
        <f>U55</f>
        <v>5.05</v>
      </c>
      <c r="V61" s="23">
        <f t="shared" si="15"/>
        <v>5.5854999999999997</v>
      </c>
      <c r="W61" s="23">
        <f t="shared" si="15"/>
        <v>6.0362499999999999</v>
      </c>
      <c r="X61" s="23">
        <f t="shared" si="15"/>
        <v>5.1569444444444441</v>
      </c>
      <c r="Y61" s="23">
        <f t="shared" si="15"/>
        <v>5.2081666666666662</v>
      </c>
      <c r="Z61" s="23">
        <f t="shared" si="15"/>
        <v>5.1304623734474477</v>
      </c>
      <c r="AA61" s="23">
        <f t="shared" si="15"/>
        <v>5.1152380952380954</v>
      </c>
      <c r="AB61" s="23">
        <f t="shared" si="15"/>
        <v>5.394285714285715</v>
      </c>
      <c r="AC61" s="23">
        <f t="shared" si="15"/>
        <v>5.310695802831372</v>
      </c>
      <c r="AD61" s="23">
        <f t="shared" si="15"/>
        <v>5.5108478260869571</v>
      </c>
      <c r="AE61" s="23">
        <f t="shared" si="15"/>
        <v>5.6233333333333322</v>
      </c>
      <c r="AF61" s="23" t="e">
        <f t="shared" ref="AF61" si="18">AF55</f>
        <v>#DIV/0!</v>
      </c>
    </row>
    <row r="62" spans="2:37" ht="9.9499999999999993" customHeight="1">
      <c r="B62" s="29">
        <v>52</v>
      </c>
      <c r="C62" s="30"/>
      <c r="D62" s="30"/>
      <c r="E62" s="30"/>
      <c r="F62" s="30"/>
      <c r="S62" s="19">
        <v>2025</v>
      </c>
      <c r="T62" s="24"/>
      <c r="U62" s="24"/>
      <c r="V62" s="24"/>
      <c r="W62" s="24"/>
      <c r="X62" s="24">
        <f>F34</f>
        <v>7.78</v>
      </c>
      <c r="Y62" s="24">
        <f>F35</f>
        <v>7.51</v>
      </c>
      <c r="Z62" s="24">
        <f>F36</f>
        <v>7.75</v>
      </c>
      <c r="AA62" s="24">
        <f>F37</f>
        <v>7.34</v>
      </c>
      <c r="AB62" s="24">
        <f>F38</f>
        <v>7.74</v>
      </c>
      <c r="AC62" s="24">
        <f>F39</f>
        <v>6.84</v>
      </c>
      <c r="AD62" s="24">
        <f>F40</f>
        <v>7.15</v>
      </c>
      <c r="AE62" s="24">
        <f>F41</f>
        <v>7</v>
      </c>
      <c r="AF62" s="24">
        <f>F42</f>
        <v>7</v>
      </c>
    </row>
    <row r="63" spans="2:37">
      <c r="B63" s="7"/>
      <c r="C63" s="8"/>
      <c r="D63" s="8"/>
      <c r="E63" s="8"/>
      <c r="F63" s="8"/>
    </row>
    <row r="64" spans="2:37">
      <c r="B64"/>
      <c r="C64"/>
      <c r="D64"/>
      <c r="E64"/>
      <c r="F64"/>
    </row>
    <row r="65" spans="2:31">
      <c r="B65"/>
      <c r="C65"/>
      <c r="D65"/>
      <c r="E65"/>
      <c r="F6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R69" s="14" t="e">
        <f t="shared" ref="R69:R118" si="19">(D11-C11)/C11</f>
        <v>#DIV/0!</v>
      </c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4" t="e">
        <f t="shared" si="19"/>
        <v>#DIV/0!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4" t="e">
        <f t="shared" si="19"/>
        <v>#DIV/0!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R72" s="14" t="e">
        <f t="shared" si="19"/>
        <v>#DIV/0!</v>
      </c>
      <c r="S72" s="25"/>
    </row>
    <row r="73" spans="2:31">
      <c r="R73" s="14" t="e">
        <f t="shared" si="19"/>
        <v>#DIV/0!</v>
      </c>
      <c r="S73" s="25"/>
    </row>
    <row r="74" spans="2:31">
      <c r="R74" s="14" t="e">
        <f t="shared" si="19"/>
        <v>#DIV/0!</v>
      </c>
      <c r="S74" s="25"/>
    </row>
    <row r="75" spans="2:31">
      <c r="R75" s="14" t="e">
        <f t="shared" si="19"/>
        <v>#DIV/0!</v>
      </c>
    </row>
    <row r="76" spans="2:31">
      <c r="R76" s="14" t="e">
        <f t="shared" si="19"/>
        <v>#DIV/0!</v>
      </c>
    </row>
    <row r="77" spans="2:31">
      <c r="R77" s="14" t="e">
        <f t="shared" si="19"/>
        <v>#DIV/0!</v>
      </c>
    </row>
    <row r="78" spans="2:31">
      <c r="R78" s="14" t="e">
        <f t="shared" si="19"/>
        <v>#DIV/0!</v>
      </c>
    </row>
    <row r="79" spans="2:31">
      <c r="R79" s="14" t="e">
        <f t="shared" si="19"/>
        <v>#DIV/0!</v>
      </c>
    </row>
    <row r="80" spans="2:31">
      <c r="R80" s="14" t="e">
        <f>(D22-C22)/C22</f>
        <v>#DIV/0!</v>
      </c>
    </row>
    <row r="81" spans="18:18">
      <c r="R81" s="14" t="e">
        <f>(D23-C23)/C23</f>
        <v>#DIV/0!</v>
      </c>
    </row>
    <row r="82" spans="18:18">
      <c r="R82" s="14" t="e">
        <f t="shared" si="19"/>
        <v>#DIV/0!</v>
      </c>
    </row>
    <row r="83" spans="18:18">
      <c r="R83" s="14" t="e">
        <f t="shared" si="19"/>
        <v>#DIV/0!</v>
      </c>
    </row>
    <row r="84" spans="18:18">
      <c r="R84" s="14" t="e">
        <f t="shared" si="19"/>
        <v>#DIV/0!</v>
      </c>
    </row>
    <row r="85" spans="18:18">
      <c r="R85" s="14" t="e">
        <f t="shared" si="19"/>
        <v>#DIV/0!</v>
      </c>
    </row>
    <row r="86" spans="18:18">
      <c r="R86" s="14" t="e">
        <f t="shared" si="19"/>
        <v>#DIV/0!</v>
      </c>
    </row>
    <row r="87" spans="18:18">
      <c r="R87" s="14" t="e">
        <f t="shared" si="19"/>
        <v>#VALUE!</v>
      </c>
    </row>
    <row r="88" spans="18:18">
      <c r="R88" s="14" t="e">
        <f t="shared" si="19"/>
        <v>#DIV/0!</v>
      </c>
    </row>
    <row r="89" spans="18:18">
      <c r="R89" s="14" t="e">
        <f t="shared" si="19"/>
        <v>#DIV/0!</v>
      </c>
    </row>
    <row r="90" spans="18:18">
      <c r="R90" s="14" t="e">
        <f t="shared" si="19"/>
        <v>#DIV/0!</v>
      </c>
    </row>
    <row r="91" spans="18:18">
      <c r="R91" s="14" t="e">
        <f t="shared" si="19"/>
        <v>#DIV/0!</v>
      </c>
    </row>
    <row r="92" spans="18:18">
      <c r="R92" s="14">
        <f t="shared" si="19"/>
        <v>0.22510095739371125</v>
      </c>
    </row>
    <row r="93" spans="18:18">
      <c r="R93" s="14">
        <f t="shared" si="19"/>
        <v>0.22510095739371125</v>
      </c>
    </row>
    <row r="94" spans="18:18">
      <c r="R94" s="14">
        <f t="shared" si="19"/>
        <v>0.22510095739371125</v>
      </c>
    </row>
    <row r="95" spans="18:18">
      <c r="R95" s="14">
        <f t="shared" si="19"/>
        <v>0.20241390262716091</v>
      </c>
    </row>
    <row r="96" spans="18:18">
      <c r="R96" s="14">
        <f t="shared" si="19"/>
        <v>0.20241390262716091</v>
      </c>
    </row>
    <row r="97" spans="18:18">
      <c r="R97" s="14">
        <f t="shared" si="19"/>
        <v>0.20241390262716091</v>
      </c>
    </row>
    <row r="98" spans="18:18">
      <c r="R98" s="14">
        <f t="shared" si="19"/>
        <v>0.20241390262716091</v>
      </c>
    </row>
    <row r="99" spans="18:18">
      <c r="R99" s="14">
        <f t="shared" si="19"/>
        <v>0.20241390262716091</v>
      </c>
    </row>
    <row r="100" spans="18:18">
      <c r="R100" s="14" t="e">
        <f>(C42-#REF!)/#REF!</f>
        <v>#REF!</v>
      </c>
    </row>
    <row r="101" spans="18:18">
      <c r="R101" s="14" t="e">
        <f>(C43-#REF!)/#REF!</f>
        <v>#REF!</v>
      </c>
    </row>
    <row r="102" spans="18:18">
      <c r="R102" s="14" t="e">
        <f t="shared" si="19"/>
        <v>#VALUE!</v>
      </c>
    </row>
    <row r="103" spans="18:18">
      <c r="R103" s="14" t="e">
        <f t="shared" si="19"/>
        <v>#DIV/0!</v>
      </c>
    </row>
    <row r="104" spans="18:18">
      <c r="R104" s="14" t="e">
        <f t="shared" si="19"/>
        <v>#DIV/0!</v>
      </c>
    </row>
    <row r="105" spans="18:18">
      <c r="R105" s="14" t="e">
        <f t="shared" si="19"/>
        <v>#DIV/0!</v>
      </c>
    </row>
    <row r="106" spans="18:18">
      <c r="R106" s="14" t="e">
        <f t="shared" si="19"/>
        <v>#DIV/0!</v>
      </c>
    </row>
    <row r="107" spans="18:18">
      <c r="R107" s="14" t="e">
        <f t="shared" si="19"/>
        <v>#DIV/0!</v>
      </c>
    </row>
    <row r="108" spans="18:18">
      <c r="R108" s="14" t="e">
        <f t="shared" si="19"/>
        <v>#DIV/0!</v>
      </c>
    </row>
    <row r="109" spans="18:18">
      <c r="R109" s="14" t="e">
        <f t="shared" si="19"/>
        <v>#DIV/0!</v>
      </c>
    </row>
    <row r="110" spans="18:18">
      <c r="R110" s="14" t="e">
        <f t="shared" si="19"/>
        <v>#DIV/0!</v>
      </c>
    </row>
    <row r="111" spans="18:18">
      <c r="R111" s="14" t="e">
        <f t="shared" si="19"/>
        <v>#DIV/0!</v>
      </c>
    </row>
    <row r="112" spans="18:18">
      <c r="R112" s="14" t="e">
        <f t="shared" si="19"/>
        <v>#DIV/0!</v>
      </c>
    </row>
    <row r="113" spans="18:18">
      <c r="R113" s="14" t="e">
        <f t="shared" si="19"/>
        <v>#DIV/0!</v>
      </c>
    </row>
    <row r="114" spans="18:18">
      <c r="R114" s="14" t="e">
        <f t="shared" si="19"/>
        <v>#DIV/0!</v>
      </c>
    </row>
    <row r="115" spans="18:18">
      <c r="R115" s="14" t="e">
        <f t="shared" si="19"/>
        <v>#DIV/0!</v>
      </c>
    </row>
    <row r="116" spans="18:18">
      <c r="R116" s="14" t="e">
        <f t="shared" si="19"/>
        <v>#DIV/0!</v>
      </c>
    </row>
    <row r="117" spans="18:18">
      <c r="R117" s="14" t="e">
        <f t="shared" si="19"/>
        <v>#DIV/0!</v>
      </c>
    </row>
    <row r="118" spans="18:18">
      <c r="R118" s="14" t="e">
        <f t="shared" si="19"/>
        <v>#DIV/0!</v>
      </c>
    </row>
  </sheetData>
  <mergeCells count="6">
    <mergeCell ref="C43:F43"/>
    <mergeCell ref="B6:L6"/>
    <mergeCell ref="B7:L8"/>
    <mergeCell ref="B9:B10"/>
    <mergeCell ref="C10:F10"/>
    <mergeCell ref="C29:F29"/>
  </mergeCells>
  <printOptions horizontalCentered="1"/>
  <pageMargins left="0" right="0" top="0" bottom="0" header="0" footer="0"/>
  <pageSetup paperSize="9" orientation="portrait" r:id="rId1"/>
  <ignoredErrors>
    <ignoredError sqref="Z6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8"/>
  <sheetViews>
    <sheetView showGridLines="0" tabSelected="1" zoomScale="130" zoomScaleNormal="130" zoomScaleSheetLayoutView="130" workbookViewId="0">
      <selection activeCell="B9" sqref="B9:B10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2" customWidth="1"/>
    <col min="15" max="17" width="6.42578125" style="13" customWidth="1"/>
    <col min="18" max="18" width="11.42578125" style="14" customWidth="1"/>
    <col min="19" max="32" width="11.42578125" style="13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4.5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7" t="s">
        <v>17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1"/>
      <c r="AH6" s="11"/>
      <c r="AI6" s="11"/>
      <c r="AJ6" s="11"/>
    </row>
    <row r="7" spans="2:36" ht="21.75" customHeight="1">
      <c r="B7" s="38" t="s">
        <v>24</v>
      </c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2:36" ht="48" customHeight="1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32.25" customHeight="1">
      <c r="B9" s="39" t="s">
        <v>0</v>
      </c>
      <c r="C9" s="9" t="s">
        <v>3</v>
      </c>
      <c r="D9" s="9" t="s">
        <v>4</v>
      </c>
      <c r="E9" s="9" t="s">
        <v>5</v>
      </c>
      <c r="F9" s="10" t="s">
        <v>6</v>
      </c>
    </row>
    <row r="10" spans="2:36" ht="12.75" customHeight="1">
      <c r="B10" s="39"/>
      <c r="C10" s="40" t="s">
        <v>7</v>
      </c>
      <c r="D10" s="40"/>
      <c r="E10" s="40"/>
      <c r="F10" s="41"/>
    </row>
    <row r="11" spans="2:36" ht="9.9499999999999993" customHeight="1">
      <c r="B11" s="27">
        <v>1</v>
      </c>
      <c r="C11" s="28"/>
      <c r="D11" s="28"/>
      <c r="E11" s="28"/>
      <c r="F11" s="28"/>
    </row>
    <row r="12" spans="2:36" ht="9.9499999999999993" customHeight="1">
      <c r="B12" s="29">
        <v>2</v>
      </c>
      <c r="C12" s="30"/>
      <c r="D12" s="30"/>
      <c r="E12" s="30"/>
      <c r="F12" s="30"/>
    </row>
    <row r="13" spans="2:36" ht="9.9499999999999993" customHeight="1">
      <c r="B13" s="31">
        <v>3</v>
      </c>
      <c r="C13" s="28"/>
      <c r="D13" s="28"/>
      <c r="E13" s="28"/>
      <c r="F13" s="28"/>
    </row>
    <row r="14" spans="2:36" ht="9.9499999999999993" customHeight="1">
      <c r="B14" s="29">
        <v>4</v>
      </c>
      <c r="C14" s="30"/>
      <c r="D14" s="30"/>
      <c r="E14" s="30"/>
      <c r="F14" s="30"/>
    </row>
    <row r="15" spans="2:36" ht="9.9499999999999993" customHeight="1">
      <c r="B15" s="31">
        <v>5</v>
      </c>
      <c r="C15" s="28"/>
      <c r="D15" s="28"/>
      <c r="E15" s="28"/>
      <c r="F15" s="28"/>
    </row>
    <row r="16" spans="2:36" ht="9.9499999999999993" customHeight="1">
      <c r="B16" s="29">
        <v>6</v>
      </c>
      <c r="C16" s="30"/>
      <c r="D16" s="30"/>
      <c r="E16" s="30"/>
      <c r="F16" s="30"/>
    </row>
    <row r="17" spans="2:32" ht="9.9499999999999993" customHeight="1">
      <c r="B17" s="31">
        <v>7</v>
      </c>
      <c r="C17" s="28"/>
      <c r="D17" s="28"/>
      <c r="E17" s="28"/>
      <c r="F17" s="28"/>
    </row>
    <row r="18" spans="2:32" ht="9.9499999999999993" customHeight="1">
      <c r="B18" s="29">
        <v>8</v>
      </c>
      <c r="C18" s="30"/>
      <c r="D18" s="30"/>
      <c r="E18" s="30"/>
      <c r="F18" s="30"/>
    </row>
    <row r="19" spans="2:32" ht="9.9499999999999993" customHeight="1">
      <c r="B19" s="31">
        <v>9</v>
      </c>
      <c r="C19" s="28"/>
      <c r="D19" s="28"/>
      <c r="E19" s="28"/>
      <c r="F19" s="28"/>
    </row>
    <row r="20" spans="2:32" ht="9.9499999999999993" customHeight="1">
      <c r="B20" s="29">
        <v>10</v>
      </c>
      <c r="C20" s="30"/>
      <c r="D20" s="30"/>
      <c r="E20" s="30"/>
      <c r="F20" s="30"/>
    </row>
    <row r="21" spans="2:32" ht="9.9499999999999993" customHeight="1">
      <c r="B21" s="31">
        <v>11</v>
      </c>
      <c r="C21" s="28"/>
      <c r="D21" s="28"/>
      <c r="E21" s="28"/>
      <c r="F21" s="28"/>
    </row>
    <row r="22" spans="2:32" ht="9.9499999999999993" customHeight="1">
      <c r="B22" s="29">
        <v>12</v>
      </c>
      <c r="C22" s="30"/>
      <c r="D22" s="30"/>
      <c r="E22" s="30"/>
      <c r="F22" s="30"/>
    </row>
    <row r="23" spans="2:32" ht="9.9499999999999993" customHeight="1">
      <c r="B23" s="31">
        <v>13</v>
      </c>
      <c r="C23" s="28"/>
      <c r="D23" s="28"/>
      <c r="E23" s="28"/>
      <c r="F23" s="28"/>
    </row>
    <row r="24" spans="2:32" ht="9.9499999999999993" customHeight="1">
      <c r="B24" s="29">
        <v>14</v>
      </c>
      <c r="C24" s="30"/>
      <c r="D24" s="30"/>
      <c r="E24" s="30"/>
      <c r="F24" s="30"/>
      <c r="S24" s="16" t="s">
        <v>10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2:32" ht="9.9499999999999993" customHeight="1">
      <c r="B25" s="31">
        <v>15</v>
      </c>
      <c r="C25" s="28"/>
      <c r="D25" s="28"/>
      <c r="E25" s="28"/>
      <c r="F25" s="28"/>
      <c r="S25" s="17"/>
      <c r="T25" s="18">
        <v>20</v>
      </c>
      <c r="U25" s="18">
        <v>21</v>
      </c>
      <c r="V25" s="18">
        <v>22</v>
      </c>
      <c r="W25" s="18">
        <v>23</v>
      </c>
      <c r="X25" s="18">
        <v>24</v>
      </c>
      <c r="Y25" s="18">
        <v>25</v>
      </c>
      <c r="Z25" s="18">
        <v>26</v>
      </c>
      <c r="AA25" s="18">
        <v>27</v>
      </c>
      <c r="AB25" s="18">
        <v>28</v>
      </c>
      <c r="AC25" s="18">
        <v>29</v>
      </c>
      <c r="AD25" s="18">
        <v>30</v>
      </c>
      <c r="AE25" s="18">
        <v>31</v>
      </c>
      <c r="AF25" s="18" t="s">
        <v>2</v>
      </c>
    </row>
    <row r="26" spans="2:32" ht="9.9499999999999993" customHeight="1">
      <c r="B26" s="29">
        <v>16</v>
      </c>
      <c r="C26" s="30"/>
      <c r="D26" s="30"/>
      <c r="E26" s="30"/>
      <c r="F26" s="30"/>
      <c r="S26" s="19">
        <v>2019</v>
      </c>
      <c r="T26" s="20"/>
      <c r="U26" s="20"/>
      <c r="V26" s="20"/>
      <c r="W26" s="20">
        <v>2.85</v>
      </c>
      <c r="X26" s="20">
        <v>3.0249999999999999</v>
      </c>
      <c r="Y26" s="20">
        <v>2.1</v>
      </c>
      <c r="Z26" s="20">
        <v>2.4</v>
      </c>
      <c r="AA26" s="20">
        <v>2.75</v>
      </c>
      <c r="AB26" s="20"/>
      <c r="AC26" s="20"/>
      <c r="AD26" s="20"/>
      <c r="AE26" s="20"/>
      <c r="AF26" s="21">
        <f>AVERAGE(T26:AE26)</f>
        <v>2.625</v>
      </c>
    </row>
    <row r="27" spans="2:32" ht="9.9499999999999993" customHeight="1">
      <c r="B27" s="31">
        <v>17</v>
      </c>
      <c r="C27" s="28"/>
      <c r="D27" s="28"/>
      <c r="E27" s="28"/>
      <c r="F27" s="28"/>
      <c r="S27" s="19">
        <v>2020</v>
      </c>
      <c r="T27" s="20"/>
      <c r="U27" s="20"/>
      <c r="V27" s="20">
        <v>3.9</v>
      </c>
      <c r="W27" s="20">
        <v>3.9</v>
      </c>
      <c r="X27" s="20">
        <v>3.65</v>
      </c>
      <c r="Y27" s="20">
        <v>2.65</v>
      </c>
      <c r="Z27" s="20">
        <v>3.15</v>
      </c>
      <c r="AA27" s="20"/>
      <c r="AB27" s="20"/>
      <c r="AC27" s="20"/>
      <c r="AD27" s="20"/>
      <c r="AE27" s="20"/>
      <c r="AF27" s="21">
        <f>AVERAGE(T27:AE27)</f>
        <v>3.45</v>
      </c>
    </row>
    <row r="28" spans="2:32" ht="9.9499999999999993" customHeight="1">
      <c r="B28" s="29">
        <v>18</v>
      </c>
      <c r="C28" s="30"/>
      <c r="D28" s="30"/>
      <c r="E28" s="30"/>
      <c r="F28" s="30"/>
      <c r="G28" s="1"/>
      <c r="S28" s="19">
        <v>2021</v>
      </c>
      <c r="T28" s="20"/>
      <c r="U28" s="20">
        <v>1.4</v>
      </c>
      <c r="V28" s="20">
        <v>3</v>
      </c>
      <c r="W28" s="20"/>
      <c r="X28" s="20"/>
      <c r="Y28" s="20"/>
      <c r="Z28" s="20">
        <v>2.0499999999999998</v>
      </c>
      <c r="AA28" s="20">
        <v>2.25</v>
      </c>
      <c r="AB28" s="20">
        <v>2.6</v>
      </c>
      <c r="AC28" s="20">
        <v>2.65</v>
      </c>
      <c r="AD28" s="20"/>
      <c r="AE28" s="20"/>
      <c r="AF28" s="21">
        <f t="shared" ref="AF28:AF33" si="0">AVERAGE(T28:AE28)</f>
        <v>2.3249999999999997</v>
      </c>
    </row>
    <row r="29" spans="2:32" ht="9.9499999999999993" customHeight="1">
      <c r="B29" s="31">
        <v>19</v>
      </c>
      <c r="C29" s="36"/>
      <c r="D29" s="36"/>
      <c r="E29" s="36"/>
      <c r="F29" s="36"/>
      <c r="S29" s="19">
        <v>2022</v>
      </c>
      <c r="T29" s="20"/>
      <c r="U29" s="20">
        <v>3</v>
      </c>
      <c r="V29" s="20">
        <v>3</v>
      </c>
      <c r="W29" s="20">
        <v>3.5</v>
      </c>
      <c r="X29" s="20">
        <v>3</v>
      </c>
      <c r="Y29" s="20">
        <v>3</v>
      </c>
      <c r="Z29" s="20"/>
      <c r="AA29" s="20">
        <v>2.7</v>
      </c>
      <c r="AB29" s="20">
        <v>2.7</v>
      </c>
      <c r="AC29" s="20">
        <v>2.7</v>
      </c>
      <c r="AD29" s="20">
        <v>2.9</v>
      </c>
      <c r="AE29" s="20"/>
      <c r="AF29" s="21">
        <f t="shared" si="0"/>
        <v>2.9444444444444442</v>
      </c>
    </row>
    <row r="30" spans="2:32" ht="9.9499999999999993" customHeight="1">
      <c r="B30" s="29">
        <v>20</v>
      </c>
      <c r="C30" s="30"/>
      <c r="D30" s="42" t="s">
        <v>18</v>
      </c>
      <c r="E30" s="30"/>
      <c r="F30" s="30"/>
      <c r="S30" s="19">
        <v>2023</v>
      </c>
      <c r="T30" s="20"/>
      <c r="U30" s="20">
        <v>3.4</v>
      </c>
      <c r="V30" s="20">
        <v>3.4</v>
      </c>
      <c r="W30" s="20">
        <v>3.45</v>
      </c>
      <c r="X30" s="20">
        <v>3.6</v>
      </c>
      <c r="Y30" s="20">
        <v>3.6</v>
      </c>
      <c r="Z30" s="20">
        <v>3.6</v>
      </c>
      <c r="AA30" s="20">
        <v>3.7</v>
      </c>
      <c r="AB30" s="20">
        <v>3.8</v>
      </c>
      <c r="AC30" s="20">
        <v>3.8</v>
      </c>
      <c r="AD30" s="20">
        <v>3.8</v>
      </c>
      <c r="AE30" s="20">
        <v>3.8</v>
      </c>
      <c r="AF30" s="21">
        <f t="shared" si="0"/>
        <v>3.6318181818181814</v>
      </c>
    </row>
    <row r="31" spans="2:32" ht="9.9499999999999993" customHeight="1">
      <c r="B31" s="31">
        <v>21</v>
      </c>
      <c r="C31" s="28"/>
      <c r="D31" s="28"/>
      <c r="E31" s="28"/>
      <c r="F31" s="28"/>
      <c r="S31" s="19">
        <v>2024</v>
      </c>
      <c r="T31" s="20"/>
      <c r="U31" s="20"/>
      <c r="V31" s="20">
        <v>4</v>
      </c>
      <c r="W31" s="20"/>
      <c r="X31" s="20">
        <v>3.5</v>
      </c>
      <c r="Y31" s="20">
        <v>3.1</v>
      </c>
      <c r="Z31" s="20">
        <v>3.1</v>
      </c>
      <c r="AA31" s="20">
        <v>3.6</v>
      </c>
      <c r="AB31" s="20">
        <v>3.75</v>
      </c>
      <c r="AC31" s="20">
        <v>3.75</v>
      </c>
      <c r="AD31" s="20">
        <v>3.75</v>
      </c>
      <c r="AE31" s="20" t="s">
        <v>11</v>
      </c>
      <c r="AF31" s="21">
        <f t="shared" si="0"/>
        <v>3.5687500000000001</v>
      </c>
    </row>
    <row r="32" spans="2:32" ht="9.9499999999999993" customHeight="1">
      <c r="B32" s="29">
        <v>22</v>
      </c>
      <c r="C32" s="30">
        <v>2.2039</v>
      </c>
      <c r="D32" s="30">
        <f>'[1]22'!$D$149</f>
        <v>3.1</v>
      </c>
      <c r="E32" s="30">
        <f>'[1]22'!$F$149</f>
        <v>4.05</v>
      </c>
      <c r="F32" s="30">
        <f>'[1]22'!$G$149</f>
        <v>9.49</v>
      </c>
      <c r="S32" s="19" t="s">
        <v>12</v>
      </c>
      <c r="T32" s="20"/>
      <c r="U32" s="20">
        <f>MAX(U26:U31)</f>
        <v>3.4</v>
      </c>
      <c r="V32" s="20">
        <f t="shared" ref="V32:AE32" si="1">MAX(V26:V31)</f>
        <v>4</v>
      </c>
      <c r="W32" s="20">
        <f t="shared" si="1"/>
        <v>3.9</v>
      </c>
      <c r="X32" s="20">
        <f t="shared" si="1"/>
        <v>3.65</v>
      </c>
      <c r="Y32" s="20">
        <f t="shared" si="1"/>
        <v>3.6</v>
      </c>
      <c r="Z32" s="20">
        <f t="shared" si="1"/>
        <v>3.6</v>
      </c>
      <c r="AA32" s="20">
        <f t="shared" si="1"/>
        <v>3.7</v>
      </c>
      <c r="AB32" s="20">
        <f t="shared" si="1"/>
        <v>3.8</v>
      </c>
      <c r="AC32" s="20">
        <f t="shared" si="1"/>
        <v>3.8</v>
      </c>
      <c r="AD32" s="20">
        <f t="shared" si="1"/>
        <v>3.8</v>
      </c>
      <c r="AE32" s="20">
        <f t="shared" si="1"/>
        <v>3.8</v>
      </c>
      <c r="AF32" s="21">
        <f>AVERAGE(T32:AE32)</f>
        <v>3.7318181818181815</v>
      </c>
    </row>
    <row r="33" spans="2:32" ht="9.9499999999999993" customHeight="1">
      <c r="B33" s="31">
        <v>23</v>
      </c>
      <c r="C33" s="28">
        <v>2.2039</v>
      </c>
      <c r="D33" s="28">
        <f>'[1]23'!$D$149</f>
        <v>3.1</v>
      </c>
      <c r="E33" s="28">
        <f>'[1]23'!$F$149</f>
        <v>4.05</v>
      </c>
      <c r="F33" s="28">
        <f>'[1]23'!$G$149</f>
        <v>10.83</v>
      </c>
      <c r="S33" s="19" t="s">
        <v>13</v>
      </c>
      <c r="T33" s="20"/>
      <c r="U33" s="20">
        <f>MIN(U26:U31)</f>
        <v>1.4</v>
      </c>
      <c r="V33" s="20">
        <f t="shared" ref="V33:AE33" si="2">MIN(V26:V31)</f>
        <v>3</v>
      </c>
      <c r="W33" s="20">
        <f t="shared" si="2"/>
        <v>2.85</v>
      </c>
      <c r="X33" s="20">
        <f t="shared" si="2"/>
        <v>3</v>
      </c>
      <c r="Y33" s="20">
        <f t="shared" si="2"/>
        <v>2.1</v>
      </c>
      <c r="Z33" s="20">
        <f t="shared" si="2"/>
        <v>2.0499999999999998</v>
      </c>
      <c r="AA33" s="20">
        <f t="shared" si="2"/>
        <v>2.25</v>
      </c>
      <c r="AB33" s="20">
        <f t="shared" si="2"/>
        <v>2.6</v>
      </c>
      <c r="AC33" s="20">
        <f t="shared" si="2"/>
        <v>2.65</v>
      </c>
      <c r="AD33" s="20">
        <f t="shared" si="2"/>
        <v>2.9</v>
      </c>
      <c r="AE33" s="20">
        <f t="shared" si="2"/>
        <v>3.8</v>
      </c>
      <c r="AF33" s="21">
        <f t="shared" si="0"/>
        <v>2.5999999999999996</v>
      </c>
    </row>
    <row r="34" spans="2:32" ht="9.9499999999999993" customHeight="1">
      <c r="B34" s="29">
        <v>24</v>
      </c>
      <c r="C34" s="30">
        <v>2.2039</v>
      </c>
      <c r="D34" s="30">
        <f>'[1]24'!$D$149</f>
        <v>3.1</v>
      </c>
      <c r="E34" s="30">
        <f>'[1]24'!$F$149</f>
        <v>4.05</v>
      </c>
      <c r="F34" s="30">
        <f>'[1]24'!$G$149</f>
        <v>10.83</v>
      </c>
      <c r="S34" s="19" t="s">
        <v>14</v>
      </c>
      <c r="T34" s="20"/>
      <c r="U34" s="20">
        <f>AVERAGE(U26:U31)</f>
        <v>2.6</v>
      </c>
      <c r="V34" s="20">
        <f t="shared" ref="V34:AE34" si="3">AVERAGE(V26:V31)</f>
        <v>3.46</v>
      </c>
      <c r="W34" s="20">
        <f t="shared" si="3"/>
        <v>3.4249999999999998</v>
      </c>
      <c r="X34" s="20">
        <f t="shared" si="3"/>
        <v>3.3549999999999995</v>
      </c>
      <c r="Y34" s="20">
        <f t="shared" si="3"/>
        <v>2.8899999999999997</v>
      </c>
      <c r="Z34" s="20">
        <f t="shared" si="3"/>
        <v>2.86</v>
      </c>
      <c r="AA34" s="20">
        <f t="shared" si="3"/>
        <v>3</v>
      </c>
      <c r="AB34" s="20">
        <f t="shared" si="3"/>
        <v>3.2125000000000004</v>
      </c>
      <c r="AC34" s="20">
        <f t="shared" si="3"/>
        <v>3.2249999999999996</v>
      </c>
      <c r="AD34" s="20">
        <f t="shared" si="3"/>
        <v>3.4833333333333329</v>
      </c>
      <c r="AE34" s="20">
        <f t="shared" si="3"/>
        <v>3.8</v>
      </c>
      <c r="AF34" s="21">
        <f>AVERAGE(T34:AE34)</f>
        <v>3.2100757575757579</v>
      </c>
    </row>
    <row r="35" spans="2:32" ht="9.9499999999999993" customHeight="1">
      <c r="B35" s="31">
        <v>25</v>
      </c>
      <c r="C35" s="28">
        <v>2.2039</v>
      </c>
      <c r="D35" s="28">
        <f>'[1]25'!$D$149</f>
        <v>3.1</v>
      </c>
      <c r="E35" s="28">
        <f>'[1]25'!$F$149</f>
        <v>4.05</v>
      </c>
      <c r="F35" s="28">
        <f>'[1]25'!$G$149</f>
        <v>9.66</v>
      </c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2:32" ht="9.9499999999999993" customHeight="1">
      <c r="B36" s="29">
        <v>26</v>
      </c>
      <c r="C36" s="30">
        <v>2.2039</v>
      </c>
      <c r="D36" s="30">
        <f>'[1]26'!$D$149</f>
        <v>3.1</v>
      </c>
      <c r="E36" s="30">
        <f>'[1]26'!$F$149</f>
        <v>4.05</v>
      </c>
      <c r="F36" s="30">
        <f>'[1]26'!$G$149</f>
        <v>9.66</v>
      </c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27">
        <v>27</v>
      </c>
      <c r="C37" s="28">
        <v>2.2039</v>
      </c>
      <c r="D37" s="28">
        <f>'[1]27'!$D$149</f>
        <v>3.4</v>
      </c>
      <c r="E37" s="28">
        <f>'[1]27'!$F$149</f>
        <v>4.55</v>
      </c>
      <c r="F37" s="28">
        <f>'[1]27'!$G$149</f>
        <v>9.6999999999999993</v>
      </c>
      <c r="S37" s="17"/>
      <c r="T37" s="18">
        <v>20</v>
      </c>
      <c r="U37" s="18">
        <v>21</v>
      </c>
      <c r="V37" s="18">
        <v>22</v>
      </c>
      <c r="W37" s="18">
        <v>23</v>
      </c>
      <c r="X37" s="18">
        <v>24</v>
      </c>
      <c r="Y37" s="18">
        <v>25</v>
      </c>
      <c r="Z37" s="18">
        <v>26</v>
      </c>
      <c r="AA37" s="18">
        <v>27</v>
      </c>
      <c r="AB37" s="18">
        <v>28</v>
      </c>
      <c r="AC37" s="18">
        <v>29</v>
      </c>
      <c r="AD37" s="18">
        <v>30</v>
      </c>
      <c r="AE37" s="18">
        <v>31</v>
      </c>
      <c r="AF37" s="17"/>
    </row>
    <row r="38" spans="2:32" ht="9.9499999999999993" customHeight="1">
      <c r="B38" s="29">
        <v>28</v>
      </c>
      <c r="C38" s="30">
        <v>2.2039</v>
      </c>
      <c r="D38" s="30">
        <f>'[1]28'!$D$149</f>
        <v>3.4</v>
      </c>
      <c r="E38" s="30">
        <f>'[1]28'!$F$149</f>
        <v>4.55</v>
      </c>
      <c r="F38" s="30">
        <f>'[1]28'!$G$149</f>
        <v>8.5299999999999994</v>
      </c>
      <c r="S38" s="19" t="s">
        <v>15</v>
      </c>
      <c r="T38" s="20"/>
      <c r="U38" s="20">
        <f t="shared" ref="U38:AD38" si="4">U32</f>
        <v>3.4</v>
      </c>
      <c r="V38" s="20">
        <f t="shared" si="4"/>
        <v>4</v>
      </c>
      <c r="W38" s="20">
        <f t="shared" si="4"/>
        <v>3.9</v>
      </c>
      <c r="X38" s="20">
        <f t="shared" si="4"/>
        <v>3.65</v>
      </c>
      <c r="Y38" s="20">
        <f t="shared" si="4"/>
        <v>3.6</v>
      </c>
      <c r="Z38" s="20">
        <f t="shared" si="4"/>
        <v>3.6</v>
      </c>
      <c r="AA38" s="20">
        <f t="shared" si="4"/>
        <v>3.7</v>
      </c>
      <c r="AB38" s="20">
        <f t="shared" si="4"/>
        <v>3.8</v>
      </c>
      <c r="AC38" s="20">
        <f t="shared" si="4"/>
        <v>3.8</v>
      </c>
      <c r="AD38" s="20">
        <f t="shared" si="4"/>
        <v>3.8</v>
      </c>
      <c r="AE38" s="20"/>
      <c r="AF38" s="17"/>
    </row>
    <row r="39" spans="2:32" ht="9.9499999999999993" customHeight="1">
      <c r="B39" s="31">
        <v>29</v>
      </c>
      <c r="C39" s="28">
        <v>2.2039</v>
      </c>
      <c r="D39" s="28">
        <f>'[1]29'!$D$149</f>
        <v>3.4</v>
      </c>
      <c r="E39" s="28">
        <f>'[1]29'!$F$149</f>
        <v>4.55</v>
      </c>
      <c r="F39" s="28">
        <f>'[1]29'!$G$149</f>
        <v>8.39</v>
      </c>
      <c r="S39" s="19"/>
      <c r="T39" s="20"/>
      <c r="U39" s="20">
        <f t="shared" ref="U39:AD40" si="5">U33</f>
        <v>1.4</v>
      </c>
      <c r="V39" s="20">
        <f t="shared" si="5"/>
        <v>3</v>
      </c>
      <c r="W39" s="20">
        <f t="shared" si="5"/>
        <v>2.85</v>
      </c>
      <c r="X39" s="20">
        <f t="shared" si="5"/>
        <v>3</v>
      </c>
      <c r="Y39" s="20">
        <f t="shared" si="5"/>
        <v>2.1</v>
      </c>
      <c r="Z39" s="20">
        <f t="shared" si="5"/>
        <v>2.0499999999999998</v>
      </c>
      <c r="AA39" s="20">
        <f t="shared" si="5"/>
        <v>2.25</v>
      </c>
      <c r="AB39" s="20">
        <f t="shared" si="5"/>
        <v>2.6</v>
      </c>
      <c r="AC39" s="20">
        <f t="shared" si="5"/>
        <v>2.65</v>
      </c>
      <c r="AD39" s="20">
        <f t="shared" si="5"/>
        <v>2.9</v>
      </c>
      <c r="AE39" s="20"/>
      <c r="AF39" s="17"/>
    </row>
    <row r="40" spans="2:32" ht="9.9499999999999993" customHeight="1">
      <c r="B40" s="29">
        <v>30</v>
      </c>
      <c r="C40" s="30">
        <v>2.2039</v>
      </c>
      <c r="D40" s="30">
        <f>'[1]30'!$D$149</f>
        <v>3.4</v>
      </c>
      <c r="E40" s="30">
        <f>'[1]30'!$F$149</f>
        <v>4.55</v>
      </c>
      <c r="F40" s="30">
        <f>'[1]30'!$G$149</f>
        <v>8.51</v>
      </c>
      <c r="S40" s="22" t="str">
        <f>S34</f>
        <v>Promedio 2019 - 2024</v>
      </c>
      <c r="T40" s="23"/>
      <c r="U40" s="23">
        <f t="shared" si="5"/>
        <v>2.6</v>
      </c>
      <c r="V40" s="23">
        <f t="shared" si="5"/>
        <v>3.46</v>
      </c>
      <c r="W40" s="23">
        <f t="shared" si="5"/>
        <v>3.4249999999999998</v>
      </c>
      <c r="X40" s="23">
        <f t="shared" si="5"/>
        <v>3.3549999999999995</v>
      </c>
      <c r="Y40" s="23">
        <f t="shared" si="5"/>
        <v>2.8899999999999997</v>
      </c>
      <c r="Z40" s="23">
        <f t="shared" si="5"/>
        <v>2.86</v>
      </c>
      <c r="AA40" s="23">
        <f t="shared" si="5"/>
        <v>3</v>
      </c>
      <c r="AB40" s="23">
        <f t="shared" si="5"/>
        <v>3.2125000000000004</v>
      </c>
      <c r="AC40" s="23">
        <f t="shared" si="5"/>
        <v>3.2249999999999996</v>
      </c>
      <c r="AD40" s="23">
        <f t="shared" si="5"/>
        <v>3.4833333333333329</v>
      </c>
      <c r="AE40" s="23"/>
      <c r="AF40" s="17"/>
    </row>
    <row r="41" spans="2:32" ht="9.9499999999999993" customHeight="1">
      <c r="B41" s="31">
        <v>31</v>
      </c>
      <c r="C41" s="28">
        <v>2.2039</v>
      </c>
      <c r="D41" s="28">
        <f>'[1]31'!$D$149</f>
        <v>3.4</v>
      </c>
      <c r="E41" s="28">
        <f>'[1]31'!$F$149</f>
        <v>4.55</v>
      </c>
      <c r="F41" s="28">
        <f>'[1]31'!$G$149</f>
        <v>7.92</v>
      </c>
      <c r="S41" s="19">
        <v>2025</v>
      </c>
      <c r="T41" s="24"/>
      <c r="U41" s="24"/>
      <c r="V41" s="24">
        <f>D32</f>
        <v>3.1</v>
      </c>
      <c r="W41" s="24">
        <f>D33</f>
        <v>3.1</v>
      </c>
      <c r="X41" s="24">
        <f>D34</f>
        <v>3.1</v>
      </c>
      <c r="Y41" s="24">
        <f>D35</f>
        <v>3.1</v>
      </c>
      <c r="Z41" s="24">
        <f>D36</f>
        <v>3.1</v>
      </c>
      <c r="AA41" s="24">
        <f>D37</f>
        <v>3.4</v>
      </c>
      <c r="AB41" s="24">
        <f>D38</f>
        <v>3.4</v>
      </c>
      <c r="AC41" s="24">
        <f>D39</f>
        <v>3.4</v>
      </c>
      <c r="AD41" s="24">
        <f>D40</f>
        <v>3.4</v>
      </c>
      <c r="AE41" s="24">
        <f>D41</f>
        <v>3.4</v>
      </c>
      <c r="AF41" s="17"/>
    </row>
    <row r="42" spans="2:32" ht="9.9499999999999993" customHeight="1">
      <c r="B42" s="29">
        <v>32</v>
      </c>
      <c r="C42" s="30">
        <v>2.2039</v>
      </c>
      <c r="D42" s="30">
        <f>'[1]32'!$D$149</f>
        <v>3.4</v>
      </c>
      <c r="E42" s="30">
        <f>'[1]32'!$F$149</f>
        <v>4.55</v>
      </c>
      <c r="F42" s="30">
        <f>'[1]32'!$G$149</f>
        <v>7.91</v>
      </c>
    </row>
    <row r="43" spans="2:32" ht="9.9499999999999993" customHeight="1">
      <c r="B43" s="31">
        <v>33</v>
      </c>
      <c r="C43" s="36"/>
      <c r="D43" s="36"/>
      <c r="E43" s="36"/>
      <c r="F43" s="36"/>
    </row>
    <row r="44" spans="2:32" ht="9.9499999999999993" customHeight="1">
      <c r="B44" s="29">
        <v>34</v>
      </c>
      <c r="C44" s="43"/>
      <c r="D44" s="43" t="s">
        <v>21</v>
      </c>
      <c r="E44" s="43"/>
      <c r="F44" s="43"/>
    </row>
    <row r="45" spans="2:32" ht="9.9499999999999993" customHeight="1">
      <c r="B45" s="31">
        <v>35</v>
      </c>
      <c r="C45" s="28"/>
      <c r="D45" s="28"/>
      <c r="E45" s="32"/>
      <c r="F45" s="28"/>
      <c r="S45" s="16" t="s">
        <v>8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2:32" ht="9.9499999999999993" customHeight="1">
      <c r="B46" s="29">
        <v>36</v>
      </c>
      <c r="C46" s="30"/>
      <c r="D46" s="30"/>
      <c r="E46" s="30"/>
      <c r="F46" s="30"/>
      <c r="S46" s="17"/>
      <c r="T46" s="18">
        <v>20</v>
      </c>
      <c r="U46" s="18">
        <v>21</v>
      </c>
      <c r="V46" s="18">
        <v>22</v>
      </c>
      <c r="W46" s="18">
        <v>23</v>
      </c>
      <c r="X46" s="18">
        <v>24</v>
      </c>
      <c r="Y46" s="18">
        <v>25</v>
      </c>
      <c r="Z46" s="18">
        <v>26</v>
      </c>
      <c r="AA46" s="18">
        <v>27</v>
      </c>
      <c r="AB46" s="18">
        <v>28</v>
      </c>
      <c r="AC46" s="18">
        <v>29</v>
      </c>
      <c r="AD46" s="18">
        <v>30</v>
      </c>
      <c r="AE46" s="18">
        <v>31</v>
      </c>
      <c r="AF46" s="18" t="s">
        <v>2</v>
      </c>
    </row>
    <row r="47" spans="2:32" ht="9.9499999999999993" customHeight="1">
      <c r="B47" s="31">
        <v>37</v>
      </c>
      <c r="C47" s="28"/>
      <c r="D47" s="28"/>
      <c r="E47" s="28"/>
      <c r="F47" s="28"/>
      <c r="S47" s="19">
        <v>2019</v>
      </c>
      <c r="T47" s="20"/>
      <c r="U47" s="20"/>
      <c r="V47" s="20">
        <v>3.8574999999999999</v>
      </c>
      <c r="W47" s="20">
        <v>4.9574999999999996</v>
      </c>
      <c r="X47" s="20">
        <v>3.831666666666667</v>
      </c>
      <c r="Y47" s="20">
        <v>3.9889999999999999</v>
      </c>
      <c r="Z47" s="20">
        <v>3.9238461538461542</v>
      </c>
      <c r="AA47" s="20">
        <v>4.0014285714285718</v>
      </c>
      <c r="AB47" s="20">
        <v>4.7257142857142869</v>
      </c>
      <c r="AC47" s="20">
        <v>4.2077777777777783</v>
      </c>
      <c r="AD47" s="20">
        <v>4.266</v>
      </c>
      <c r="AE47" s="20">
        <v>4.18</v>
      </c>
      <c r="AF47" s="21">
        <f t="shared" ref="AF47:AF55" si="6">AVERAGE(T47:AE47)</f>
        <v>4.1940433455433448</v>
      </c>
    </row>
    <row r="48" spans="2:32" ht="9.9499999999999993" customHeight="1">
      <c r="B48" s="29">
        <v>38</v>
      </c>
      <c r="C48" s="30"/>
      <c r="D48" s="30"/>
      <c r="E48" s="30"/>
      <c r="F48" s="30"/>
      <c r="S48" s="19">
        <v>2020</v>
      </c>
      <c r="T48" s="20"/>
      <c r="U48" s="20"/>
      <c r="V48" s="20">
        <v>8.75</v>
      </c>
      <c r="W48" s="20">
        <v>8.99</v>
      </c>
      <c r="X48" s="20">
        <v>8.06</v>
      </c>
      <c r="Y48" s="20">
        <v>7.05</v>
      </c>
      <c r="Z48" s="20">
        <v>6.97</v>
      </c>
      <c r="AA48" s="20">
        <v>7.64</v>
      </c>
      <c r="AB48" s="20">
        <v>7.16</v>
      </c>
      <c r="AC48" s="20"/>
      <c r="AD48" s="20"/>
      <c r="AE48" s="20"/>
      <c r="AF48" s="21">
        <f t="shared" si="6"/>
        <v>7.8028571428571434</v>
      </c>
    </row>
    <row r="49" spans="2:32" ht="9.9499999999999993" customHeight="1">
      <c r="B49" s="31">
        <v>39</v>
      </c>
      <c r="C49" s="28"/>
      <c r="D49" s="28"/>
      <c r="E49" s="28"/>
      <c r="F49" s="28"/>
      <c r="S49" s="19">
        <v>2021</v>
      </c>
      <c r="T49" s="20"/>
      <c r="U49" s="20">
        <v>6.99</v>
      </c>
      <c r="V49" s="20">
        <v>5.95</v>
      </c>
      <c r="W49" s="20">
        <v>5.74</v>
      </c>
      <c r="X49" s="20">
        <v>5.41</v>
      </c>
      <c r="Y49" s="20">
        <v>6.19</v>
      </c>
      <c r="Z49" s="20">
        <v>6.25</v>
      </c>
      <c r="AA49" s="20">
        <v>6.03</v>
      </c>
      <c r="AB49" s="20">
        <v>6.05</v>
      </c>
      <c r="AC49" s="20">
        <v>5.2057822085889569</v>
      </c>
      <c r="AD49" s="20"/>
      <c r="AE49" s="20"/>
      <c r="AF49" s="21">
        <f t="shared" si="6"/>
        <v>5.9795313565098844</v>
      </c>
    </row>
    <row r="50" spans="2:32" ht="9.9499999999999993" customHeight="1">
      <c r="B50" s="29">
        <v>40</v>
      </c>
      <c r="C50" s="30"/>
      <c r="D50" s="30"/>
      <c r="E50" s="30"/>
      <c r="F50" s="30"/>
      <c r="S50" s="19">
        <v>2022</v>
      </c>
      <c r="T50" s="20"/>
      <c r="U50" s="20"/>
      <c r="V50" s="20"/>
      <c r="W50" s="20">
        <v>8.98</v>
      </c>
      <c r="X50" s="20">
        <v>7.95</v>
      </c>
      <c r="Y50" s="20">
        <v>7.95</v>
      </c>
      <c r="Z50" s="20">
        <v>7.9499999999999993</v>
      </c>
      <c r="AA50" s="20">
        <v>7.9499999999999993</v>
      </c>
      <c r="AB50" s="20">
        <v>7.9499999999999993</v>
      </c>
      <c r="AC50" s="20">
        <v>7.9499999999999993</v>
      </c>
      <c r="AD50" s="20">
        <v>6.95</v>
      </c>
      <c r="AE50" s="20"/>
      <c r="AF50" s="21">
        <f t="shared" si="6"/>
        <v>7.9537500000000012</v>
      </c>
    </row>
    <row r="51" spans="2:32" ht="9.9499999999999993" customHeight="1">
      <c r="B51" s="31">
        <v>41</v>
      </c>
      <c r="C51" s="28"/>
      <c r="D51" s="28"/>
      <c r="E51" s="28"/>
      <c r="F51" s="28"/>
      <c r="S51" s="19">
        <v>2023</v>
      </c>
      <c r="T51" s="20"/>
      <c r="U51" s="20"/>
      <c r="V51" s="20"/>
      <c r="W51" s="20">
        <v>7.57</v>
      </c>
      <c r="X51" s="20">
        <v>7.45</v>
      </c>
      <c r="Y51" s="20">
        <v>8.49</v>
      </c>
      <c r="Z51" s="20">
        <v>8.49</v>
      </c>
      <c r="AA51" s="20">
        <v>8.49</v>
      </c>
      <c r="AB51" s="20">
        <v>8.49</v>
      </c>
      <c r="AC51" s="20">
        <v>8.9499999999999993</v>
      </c>
      <c r="AD51" s="20">
        <v>7.99</v>
      </c>
      <c r="AE51" s="20">
        <v>7.99</v>
      </c>
      <c r="AF51" s="21">
        <f t="shared" si="6"/>
        <v>8.2122222222222216</v>
      </c>
    </row>
    <row r="52" spans="2:32" ht="9.9499999999999993" customHeight="1">
      <c r="B52" s="29">
        <v>42</v>
      </c>
      <c r="C52" s="30"/>
      <c r="D52" s="30"/>
      <c r="E52" s="30"/>
      <c r="F52" s="30"/>
      <c r="S52" s="19">
        <v>2024</v>
      </c>
      <c r="T52" s="20"/>
      <c r="U52" s="20"/>
      <c r="V52" s="20"/>
      <c r="W52" s="20">
        <v>8.3000000000000007</v>
      </c>
      <c r="X52" s="20">
        <v>8.49</v>
      </c>
      <c r="Y52" s="20">
        <v>5.83</v>
      </c>
      <c r="Z52" s="20">
        <v>6.12</v>
      </c>
      <c r="AA52" s="20">
        <v>6.49</v>
      </c>
      <c r="AB52" s="20">
        <v>7.31</v>
      </c>
      <c r="AC52" s="20">
        <v>7.31</v>
      </c>
      <c r="AD52" s="20">
        <v>7.95</v>
      </c>
      <c r="AE52" s="20">
        <v>7.95</v>
      </c>
      <c r="AF52" s="21">
        <f t="shared" si="6"/>
        <v>7.3055555555555554</v>
      </c>
    </row>
    <row r="53" spans="2:32" ht="9.9499999999999993" customHeight="1">
      <c r="B53" s="31">
        <v>43</v>
      </c>
      <c r="C53" s="28"/>
      <c r="D53" s="28"/>
      <c r="E53" s="28"/>
      <c r="F53" s="28"/>
      <c r="S53" s="19" t="s">
        <v>12</v>
      </c>
      <c r="T53" s="20"/>
      <c r="U53" s="20">
        <f t="shared" ref="U53:AE53" si="7">MAX(U47:U52)</f>
        <v>6.99</v>
      </c>
      <c r="V53" s="20">
        <f t="shared" si="7"/>
        <v>8.75</v>
      </c>
      <c r="W53" s="20">
        <f t="shared" si="7"/>
        <v>8.99</v>
      </c>
      <c r="X53" s="20">
        <f t="shared" si="7"/>
        <v>8.49</v>
      </c>
      <c r="Y53" s="20">
        <f t="shared" si="7"/>
        <v>8.49</v>
      </c>
      <c r="Z53" s="20">
        <f t="shared" si="7"/>
        <v>8.49</v>
      </c>
      <c r="AA53" s="20">
        <f t="shared" si="7"/>
        <v>8.49</v>
      </c>
      <c r="AB53" s="20">
        <f t="shared" si="7"/>
        <v>8.49</v>
      </c>
      <c r="AC53" s="20">
        <f t="shared" si="7"/>
        <v>8.9499999999999993</v>
      </c>
      <c r="AD53" s="20">
        <f t="shared" si="7"/>
        <v>7.99</v>
      </c>
      <c r="AE53" s="20">
        <f t="shared" si="7"/>
        <v>7.99</v>
      </c>
      <c r="AF53" s="21">
        <f t="shared" si="6"/>
        <v>8.3736363636363631</v>
      </c>
    </row>
    <row r="54" spans="2:32" ht="9.9499999999999993" customHeight="1">
      <c r="B54" s="29">
        <v>44</v>
      </c>
      <c r="C54" s="30"/>
      <c r="D54" s="30"/>
      <c r="E54" s="30"/>
      <c r="F54" s="30"/>
      <c r="S54" s="19" t="s">
        <v>13</v>
      </c>
      <c r="T54" s="20"/>
      <c r="U54" s="20">
        <f t="shared" ref="U54:AE54" si="8">MIN(U47:U52)</f>
        <v>6.99</v>
      </c>
      <c r="V54" s="20">
        <f t="shared" si="8"/>
        <v>3.8574999999999999</v>
      </c>
      <c r="W54" s="20">
        <f t="shared" si="8"/>
        <v>4.9574999999999996</v>
      </c>
      <c r="X54" s="20">
        <f t="shared" si="8"/>
        <v>3.831666666666667</v>
      </c>
      <c r="Y54" s="20">
        <f t="shared" si="8"/>
        <v>3.9889999999999999</v>
      </c>
      <c r="Z54" s="20">
        <f t="shared" si="8"/>
        <v>3.9238461538461542</v>
      </c>
      <c r="AA54" s="20">
        <f t="shared" si="8"/>
        <v>4.0014285714285718</v>
      </c>
      <c r="AB54" s="20">
        <f t="shared" si="8"/>
        <v>4.7257142857142869</v>
      </c>
      <c r="AC54" s="20">
        <f t="shared" si="8"/>
        <v>4.2077777777777783</v>
      </c>
      <c r="AD54" s="20">
        <f t="shared" si="8"/>
        <v>4.266</v>
      </c>
      <c r="AE54" s="20">
        <f t="shared" si="8"/>
        <v>4.18</v>
      </c>
      <c r="AF54" s="21">
        <f t="shared" si="6"/>
        <v>4.4482212232212239</v>
      </c>
    </row>
    <row r="55" spans="2:32" ht="9.9499999999999993" customHeight="1">
      <c r="B55" s="31">
        <v>45</v>
      </c>
      <c r="C55" s="28"/>
      <c r="D55" s="28"/>
      <c r="E55" s="28"/>
      <c r="F55" s="28"/>
      <c r="S55" s="19" t="s">
        <v>14</v>
      </c>
      <c r="T55" s="20"/>
      <c r="U55" s="20">
        <f t="shared" ref="U55:AE55" si="9">AVERAGE(U47:U52)</f>
        <v>6.99</v>
      </c>
      <c r="V55" s="20">
        <f t="shared" si="9"/>
        <v>6.185833333333334</v>
      </c>
      <c r="W55" s="20">
        <f t="shared" si="9"/>
        <v>7.4229166666666657</v>
      </c>
      <c r="X55" s="20">
        <f t="shared" si="9"/>
        <v>6.865277777777778</v>
      </c>
      <c r="Y55" s="20">
        <f t="shared" si="9"/>
        <v>6.5831666666666662</v>
      </c>
      <c r="Z55" s="20">
        <f t="shared" si="9"/>
        <v>6.6173076923076914</v>
      </c>
      <c r="AA55" s="20">
        <f t="shared" si="9"/>
        <v>6.7669047619047618</v>
      </c>
      <c r="AB55" s="20">
        <f t="shared" si="9"/>
        <v>6.9476190476190487</v>
      </c>
      <c r="AC55" s="20">
        <f t="shared" si="9"/>
        <v>6.7247119972733476</v>
      </c>
      <c r="AD55" s="20">
        <f t="shared" si="9"/>
        <v>6.7890000000000006</v>
      </c>
      <c r="AE55" s="20">
        <f t="shared" si="9"/>
        <v>6.706666666666667</v>
      </c>
      <c r="AF55" s="21">
        <f t="shared" si="6"/>
        <v>6.781764055474178</v>
      </c>
    </row>
    <row r="56" spans="2:32" ht="9.9499999999999993" customHeight="1">
      <c r="B56" s="29">
        <v>46</v>
      </c>
      <c r="C56" s="30"/>
      <c r="D56" s="30"/>
      <c r="E56" s="30"/>
      <c r="F56" s="30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2:32" ht="9.9499999999999993" customHeight="1">
      <c r="B57" s="31">
        <v>47</v>
      </c>
      <c r="C57" s="28"/>
      <c r="D57" s="28"/>
      <c r="E57" s="28"/>
      <c r="F57" s="28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29">
        <v>48</v>
      </c>
      <c r="C58" s="30"/>
      <c r="D58" s="30"/>
      <c r="E58" s="30"/>
      <c r="F58" s="30"/>
      <c r="S58" s="17"/>
      <c r="T58" s="18">
        <v>20</v>
      </c>
      <c r="U58" s="18">
        <v>21</v>
      </c>
      <c r="V58" s="18">
        <v>22</v>
      </c>
      <c r="W58" s="18">
        <v>23</v>
      </c>
      <c r="X58" s="18">
        <v>24</v>
      </c>
      <c r="Y58" s="18">
        <v>25</v>
      </c>
      <c r="Z58" s="18">
        <v>26</v>
      </c>
      <c r="AA58" s="18">
        <v>27</v>
      </c>
      <c r="AB58" s="18">
        <v>28</v>
      </c>
      <c r="AC58" s="18">
        <v>29</v>
      </c>
      <c r="AD58" s="18">
        <v>30</v>
      </c>
      <c r="AE58" s="18">
        <v>31</v>
      </c>
      <c r="AF58" s="17"/>
    </row>
    <row r="59" spans="2:32" ht="9.9499999999999993" customHeight="1">
      <c r="B59" s="31">
        <v>49</v>
      </c>
      <c r="C59" s="28"/>
      <c r="D59" s="28"/>
      <c r="E59" s="28"/>
      <c r="F59" s="28"/>
      <c r="S59" s="19" t="s">
        <v>15</v>
      </c>
      <c r="T59" s="20"/>
      <c r="U59" s="20">
        <f>U53</f>
        <v>6.99</v>
      </c>
      <c r="V59" s="20">
        <f t="shared" ref="U59:AE61" si="10">V53</f>
        <v>8.75</v>
      </c>
      <c r="W59" s="20">
        <f t="shared" si="10"/>
        <v>8.99</v>
      </c>
      <c r="X59" s="20">
        <f t="shared" si="10"/>
        <v>8.49</v>
      </c>
      <c r="Y59" s="20">
        <f t="shared" si="10"/>
        <v>8.49</v>
      </c>
      <c r="Z59" s="20">
        <f t="shared" si="10"/>
        <v>8.49</v>
      </c>
      <c r="AA59" s="20">
        <f t="shared" si="10"/>
        <v>8.49</v>
      </c>
      <c r="AB59" s="20">
        <f t="shared" si="10"/>
        <v>8.49</v>
      </c>
      <c r="AC59" s="20">
        <f t="shared" si="10"/>
        <v>8.9499999999999993</v>
      </c>
      <c r="AD59" s="20">
        <f t="shared" si="10"/>
        <v>7.99</v>
      </c>
      <c r="AE59" s="20">
        <f t="shared" si="10"/>
        <v>7.99</v>
      </c>
      <c r="AF59" s="17"/>
    </row>
    <row r="60" spans="2:32" ht="9.9499999999999993" customHeight="1">
      <c r="B60" s="29">
        <v>50</v>
      </c>
      <c r="C60" s="30"/>
      <c r="D60" s="30"/>
      <c r="E60" s="30"/>
      <c r="F60" s="30"/>
      <c r="S60" s="19"/>
      <c r="T60" s="20"/>
      <c r="U60" s="20">
        <f t="shared" si="10"/>
        <v>6.99</v>
      </c>
      <c r="V60" s="20">
        <f t="shared" si="10"/>
        <v>3.8574999999999999</v>
      </c>
      <c r="W60" s="20">
        <f t="shared" si="10"/>
        <v>4.9574999999999996</v>
      </c>
      <c r="X60" s="20">
        <f t="shared" si="10"/>
        <v>3.831666666666667</v>
      </c>
      <c r="Y60" s="20">
        <f t="shared" si="10"/>
        <v>3.9889999999999999</v>
      </c>
      <c r="Z60" s="20">
        <f t="shared" si="10"/>
        <v>3.9238461538461542</v>
      </c>
      <c r="AA60" s="20">
        <f t="shared" si="10"/>
        <v>4.0014285714285718</v>
      </c>
      <c r="AB60" s="20">
        <f t="shared" si="10"/>
        <v>4.7257142857142869</v>
      </c>
      <c r="AC60" s="20">
        <f t="shared" si="10"/>
        <v>4.2077777777777783</v>
      </c>
      <c r="AD60" s="20">
        <f t="shared" si="10"/>
        <v>4.266</v>
      </c>
      <c r="AE60" s="20">
        <f t="shared" si="10"/>
        <v>4.18</v>
      </c>
      <c r="AF60" s="17"/>
    </row>
    <row r="61" spans="2:32" ht="9.9499999999999993" customHeight="1">
      <c r="B61" s="31">
        <v>51</v>
      </c>
      <c r="C61" s="28"/>
      <c r="D61" s="28"/>
      <c r="E61" s="28"/>
      <c r="F61" s="28"/>
      <c r="S61" s="22" t="str">
        <f>S55</f>
        <v>Promedio 2019 - 2024</v>
      </c>
      <c r="T61" s="23"/>
      <c r="U61" s="23">
        <f>U55</f>
        <v>6.99</v>
      </c>
      <c r="V61" s="23">
        <f t="shared" si="10"/>
        <v>6.185833333333334</v>
      </c>
      <c r="W61" s="23">
        <f t="shared" si="10"/>
        <v>7.4229166666666657</v>
      </c>
      <c r="X61" s="23">
        <f t="shared" si="10"/>
        <v>6.865277777777778</v>
      </c>
      <c r="Y61" s="23">
        <f t="shared" si="10"/>
        <v>6.5831666666666662</v>
      </c>
      <c r="Z61" s="23">
        <f t="shared" si="10"/>
        <v>6.6173076923076914</v>
      </c>
      <c r="AA61" s="23">
        <f t="shared" si="10"/>
        <v>6.7669047619047618</v>
      </c>
      <c r="AB61" s="23">
        <f t="shared" si="10"/>
        <v>6.9476190476190487</v>
      </c>
      <c r="AC61" s="23">
        <f t="shared" si="10"/>
        <v>6.7247119972733476</v>
      </c>
      <c r="AD61" s="23">
        <f t="shared" si="10"/>
        <v>6.7890000000000006</v>
      </c>
      <c r="AE61" s="23">
        <f t="shared" si="10"/>
        <v>6.706666666666667</v>
      </c>
      <c r="AF61" s="17"/>
    </row>
    <row r="62" spans="2:32" ht="9.9499999999999993" customHeight="1">
      <c r="B62" s="29">
        <v>52</v>
      </c>
      <c r="C62" s="30"/>
      <c r="D62" s="30"/>
      <c r="E62" s="30"/>
      <c r="F62" s="30"/>
      <c r="S62" s="19">
        <v>2025</v>
      </c>
      <c r="T62" s="24"/>
      <c r="U62" s="24"/>
      <c r="V62" s="24">
        <f>F32</f>
        <v>9.49</v>
      </c>
      <c r="W62" s="24">
        <f>F33</f>
        <v>10.83</v>
      </c>
      <c r="X62" s="24">
        <f>F34</f>
        <v>10.83</v>
      </c>
      <c r="Y62" s="24">
        <f>F35</f>
        <v>9.66</v>
      </c>
      <c r="Z62" s="24">
        <f>F36</f>
        <v>9.66</v>
      </c>
      <c r="AA62" s="24">
        <f>F37</f>
        <v>9.6999999999999993</v>
      </c>
      <c r="AB62" s="24">
        <f>F38</f>
        <v>8.5299999999999994</v>
      </c>
      <c r="AC62" s="24">
        <f>F39</f>
        <v>8.39</v>
      </c>
      <c r="AD62" s="24">
        <f>F40</f>
        <v>8.51</v>
      </c>
      <c r="AE62" s="24">
        <f>F41</f>
        <v>7.92</v>
      </c>
      <c r="AF62" s="17"/>
    </row>
    <row r="63" spans="2:32">
      <c r="B63" s="7"/>
      <c r="C63" s="8"/>
      <c r="D63" s="8"/>
      <c r="E63" s="8"/>
      <c r="F63" s="8"/>
    </row>
    <row r="64" spans="2:32">
      <c r="B64"/>
      <c r="C64"/>
      <c r="D64"/>
      <c r="E64"/>
      <c r="F64"/>
    </row>
    <row r="65" spans="2:31">
      <c r="B65"/>
      <c r="C65"/>
      <c r="D65"/>
      <c r="E65"/>
      <c r="F6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R69" s="14" t="e">
        <f t="shared" ref="R69:R118" si="11">(D11-C11)/C11</f>
        <v>#DIV/0!</v>
      </c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4" t="e">
        <f t="shared" si="11"/>
        <v>#DIV/0!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4" t="e">
        <f t="shared" si="11"/>
        <v>#DIV/0!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R72" s="14" t="e">
        <f t="shared" si="11"/>
        <v>#DIV/0!</v>
      </c>
      <c r="S72" s="25"/>
    </row>
    <row r="73" spans="2:31">
      <c r="R73" s="14" t="e">
        <f t="shared" si="11"/>
        <v>#DIV/0!</v>
      </c>
      <c r="S73" s="25"/>
    </row>
    <row r="74" spans="2:31">
      <c r="R74" s="14" t="e">
        <f t="shared" si="11"/>
        <v>#DIV/0!</v>
      </c>
      <c r="S74" s="25"/>
    </row>
    <row r="75" spans="2:31">
      <c r="R75" s="14" t="e">
        <f t="shared" si="11"/>
        <v>#DIV/0!</v>
      </c>
    </row>
    <row r="76" spans="2:31">
      <c r="R76" s="14" t="e">
        <f t="shared" si="11"/>
        <v>#DIV/0!</v>
      </c>
    </row>
    <row r="77" spans="2:31">
      <c r="R77" s="14" t="e">
        <f t="shared" si="11"/>
        <v>#DIV/0!</v>
      </c>
    </row>
    <row r="78" spans="2:31">
      <c r="R78" s="14" t="e">
        <f t="shared" si="11"/>
        <v>#DIV/0!</v>
      </c>
    </row>
    <row r="79" spans="2:31">
      <c r="R79" s="14" t="e">
        <f t="shared" si="11"/>
        <v>#DIV/0!</v>
      </c>
    </row>
    <row r="80" spans="2:31">
      <c r="R80" s="14" t="e">
        <f>(D22-C22)/C22</f>
        <v>#DIV/0!</v>
      </c>
    </row>
    <row r="81" spans="18:18">
      <c r="R81" s="14" t="e">
        <f>(D23-C23)/C23</f>
        <v>#DIV/0!</v>
      </c>
    </row>
    <row r="82" spans="18:18">
      <c r="R82" s="14" t="e">
        <f t="shared" si="11"/>
        <v>#DIV/0!</v>
      </c>
    </row>
    <row r="83" spans="18:18">
      <c r="R83" s="14" t="e">
        <f t="shared" si="11"/>
        <v>#DIV/0!</v>
      </c>
    </row>
    <row r="84" spans="18:18">
      <c r="R84" s="14" t="e">
        <f t="shared" si="11"/>
        <v>#DIV/0!</v>
      </c>
    </row>
    <row r="85" spans="18:18">
      <c r="R85" s="14" t="e">
        <f t="shared" si="11"/>
        <v>#DIV/0!</v>
      </c>
    </row>
    <row r="86" spans="18:18">
      <c r="R86" s="14" t="e">
        <f t="shared" si="11"/>
        <v>#DIV/0!</v>
      </c>
    </row>
    <row r="87" spans="18:18">
      <c r="R87" s="14" t="e">
        <f>(C29-#REF!)/#REF!</f>
        <v>#REF!</v>
      </c>
    </row>
    <row r="88" spans="18:18">
      <c r="R88" s="14" t="e">
        <f t="shared" si="11"/>
        <v>#VALUE!</v>
      </c>
    </row>
    <row r="89" spans="18:18">
      <c r="R89" s="14" t="e">
        <f>(D31-C31)/C31</f>
        <v>#DIV/0!</v>
      </c>
    </row>
    <row r="90" spans="18:18">
      <c r="R90" s="14">
        <f>(D32-C32)/C32</f>
        <v>0.40659739552611285</v>
      </c>
    </row>
    <row r="91" spans="18:18">
      <c r="R91" s="14">
        <f>(D33-C33)/C33</f>
        <v>0.40659739552611285</v>
      </c>
    </row>
    <row r="92" spans="18:18">
      <c r="R92" s="14">
        <f t="shared" si="11"/>
        <v>0.40659739552611285</v>
      </c>
    </row>
    <row r="93" spans="18:18">
      <c r="R93" s="14">
        <f t="shared" si="11"/>
        <v>0.40659739552611285</v>
      </c>
    </row>
    <row r="94" spans="18:18">
      <c r="R94" s="14">
        <f t="shared" si="11"/>
        <v>0.40659739552611285</v>
      </c>
    </row>
    <row r="95" spans="18:18">
      <c r="R95" s="14">
        <f t="shared" si="11"/>
        <v>0.54271972412541403</v>
      </c>
    </row>
    <row r="96" spans="18:18">
      <c r="R96" s="14">
        <f t="shared" si="11"/>
        <v>0.54271972412541403</v>
      </c>
    </row>
    <row r="97" spans="18:18">
      <c r="R97" s="14">
        <f t="shared" si="11"/>
        <v>0.54271972412541403</v>
      </c>
    </row>
    <row r="98" spans="18:18">
      <c r="R98" s="14">
        <f t="shared" si="11"/>
        <v>0.54271972412541403</v>
      </c>
    </row>
    <row r="99" spans="18:18">
      <c r="R99" s="14">
        <f t="shared" si="11"/>
        <v>0.54271972412541403</v>
      </c>
    </row>
    <row r="100" spans="18:18">
      <c r="R100" s="14">
        <f t="shared" si="11"/>
        <v>0.54271972412541403</v>
      </c>
    </row>
    <row r="101" spans="18:18">
      <c r="R101" s="14" t="e">
        <f>(C43-#REF!)/#REF!</f>
        <v>#REF!</v>
      </c>
    </row>
    <row r="102" spans="18:18">
      <c r="R102" s="14" t="e">
        <f>(C44-#REF!)/#REF!</f>
        <v>#REF!</v>
      </c>
    </row>
    <row r="103" spans="18:18">
      <c r="R103" s="14" t="e">
        <f t="shared" si="11"/>
        <v>#DIV/0!</v>
      </c>
    </row>
    <row r="104" spans="18:18">
      <c r="R104" s="14" t="e">
        <f t="shared" si="11"/>
        <v>#DIV/0!</v>
      </c>
    </row>
    <row r="105" spans="18:18">
      <c r="R105" s="14" t="e">
        <f t="shared" si="11"/>
        <v>#DIV/0!</v>
      </c>
    </row>
    <row r="106" spans="18:18">
      <c r="R106" s="14" t="e">
        <f t="shared" si="11"/>
        <v>#DIV/0!</v>
      </c>
    </row>
    <row r="107" spans="18:18">
      <c r="R107" s="14" t="e">
        <f t="shared" si="11"/>
        <v>#DIV/0!</v>
      </c>
    </row>
    <row r="108" spans="18:18">
      <c r="R108" s="14" t="e">
        <f t="shared" si="11"/>
        <v>#DIV/0!</v>
      </c>
    </row>
    <row r="109" spans="18:18">
      <c r="R109" s="14" t="e">
        <f t="shared" si="11"/>
        <v>#DIV/0!</v>
      </c>
    </row>
    <row r="110" spans="18:18">
      <c r="R110" s="14" t="e">
        <f t="shared" si="11"/>
        <v>#DIV/0!</v>
      </c>
    </row>
    <row r="111" spans="18:18">
      <c r="R111" s="14" t="e">
        <f t="shared" si="11"/>
        <v>#DIV/0!</v>
      </c>
    </row>
    <row r="112" spans="18:18">
      <c r="R112" s="14" t="e">
        <f t="shared" si="11"/>
        <v>#DIV/0!</v>
      </c>
    </row>
    <row r="113" spans="18:18">
      <c r="R113" s="14" t="e">
        <f t="shared" si="11"/>
        <v>#DIV/0!</v>
      </c>
    </row>
    <row r="114" spans="18:18">
      <c r="R114" s="14" t="e">
        <f t="shared" si="11"/>
        <v>#DIV/0!</v>
      </c>
    </row>
    <row r="115" spans="18:18">
      <c r="R115" s="14" t="e">
        <f t="shared" si="11"/>
        <v>#DIV/0!</v>
      </c>
    </row>
    <row r="116" spans="18:18">
      <c r="R116" s="14" t="e">
        <f t="shared" si="11"/>
        <v>#DIV/0!</v>
      </c>
    </row>
    <row r="117" spans="18:18">
      <c r="R117" s="14" t="e">
        <f t="shared" si="11"/>
        <v>#DIV/0!</v>
      </c>
    </row>
    <row r="118" spans="18:18">
      <c r="R118" s="14" t="e">
        <f t="shared" si="11"/>
        <v>#DIV/0!</v>
      </c>
    </row>
  </sheetData>
  <mergeCells count="6">
    <mergeCell ref="C43:F43"/>
    <mergeCell ref="B6:L6"/>
    <mergeCell ref="B7:L8"/>
    <mergeCell ref="B9:B10"/>
    <mergeCell ref="C10:F10"/>
    <mergeCell ref="C29:F2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Cereza 26_28</vt:lpstr>
      <vt:lpstr>Cereza 28_30</vt:lpstr>
      <vt:lpstr>Cereza 30+</vt:lpstr>
      <vt:lpstr>'Cereza 26_28'!Área_de_impresión</vt:lpstr>
      <vt:lpstr>'Cereza 28_30'!Área_de_impresión</vt:lpstr>
      <vt:lpstr>'Cereza 30+'!Área_de_impresión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2023-02-21T09:59:32Z</cp:lastPrinted>
  <dcterms:created xsi:type="dcterms:W3CDTF">2020-02-25T07:23:09Z</dcterms:created>
  <dcterms:modified xsi:type="dcterms:W3CDTF">2025-08-19T12:00:00Z</dcterms:modified>
</cp:coreProperties>
</file>