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 activeTab="2"/>
  </bookViews>
  <sheets>
    <sheet name="Tomate 1ª" sheetId="4" r:id="rId1"/>
    <sheet name="Tomate 2ª" sheetId="5" r:id="rId2"/>
    <sheet name="Tomate pera" sheetId="6" r:id="rId3"/>
  </sheets>
  <externalReferences>
    <externalReference r:id="rId4"/>
  </externalReferences>
  <definedNames>
    <definedName name="_xlnm.Print_Area" localSheetId="0">'Tomate 1ª'!$A$1:$M$64</definedName>
    <definedName name="_xlnm.Print_Area" localSheetId="1">'Tomate 2ª'!$A$1:$M$64</definedName>
    <definedName name="_xlnm.Print_Area" localSheetId="2">'Tomate pera'!$A$1:$M$64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6" l="1"/>
  <c r="E51" i="6"/>
  <c r="D51" i="6"/>
  <c r="F50" i="6" l="1"/>
  <c r="E50" i="6"/>
  <c r="D50" i="6"/>
  <c r="F49" i="6" l="1"/>
  <c r="E49" i="6"/>
  <c r="D49" i="6"/>
  <c r="F48" i="6" l="1"/>
  <c r="E48" i="6"/>
  <c r="D48" i="6"/>
  <c r="F47" i="6" l="1"/>
  <c r="E47" i="6"/>
  <c r="D47" i="6"/>
  <c r="D46" i="6" l="1"/>
  <c r="AB41" i="6" s="1"/>
  <c r="D45" i="6"/>
  <c r="D45" i="5"/>
  <c r="F46" i="6" l="1"/>
  <c r="AB62" i="6" s="1"/>
  <c r="E46" i="6"/>
  <c r="F45" i="5" l="1"/>
  <c r="E45" i="5"/>
  <c r="F45" i="6"/>
  <c r="E45" i="6"/>
  <c r="F45" i="4"/>
  <c r="E45" i="4"/>
  <c r="D45" i="4"/>
  <c r="F44" i="5" l="1"/>
  <c r="E44" i="5"/>
  <c r="D44" i="5"/>
  <c r="F44" i="6"/>
  <c r="E44" i="6"/>
  <c r="D44" i="6"/>
  <c r="F44" i="4"/>
  <c r="E44" i="4"/>
  <c r="D44" i="4"/>
  <c r="F43" i="6" l="1"/>
  <c r="E43" i="6"/>
  <c r="D43" i="6"/>
  <c r="F43" i="5"/>
  <c r="E43" i="5"/>
  <c r="D43" i="5"/>
  <c r="F43" i="4"/>
  <c r="E43" i="4"/>
  <c r="D43" i="4"/>
  <c r="F42" i="5" l="1"/>
  <c r="AA62" i="5" s="1"/>
  <c r="E42" i="5"/>
  <c r="D42" i="5"/>
  <c r="AA41" i="5" s="1"/>
  <c r="F42" i="6"/>
  <c r="AA62" i="6" s="1"/>
  <c r="E42" i="6"/>
  <c r="D42" i="6"/>
  <c r="AA41" i="6" s="1"/>
  <c r="F42" i="4"/>
  <c r="AA62" i="4" s="1"/>
  <c r="E42" i="4"/>
  <c r="D42" i="4"/>
  <c r="AA41" i="4" s="1"/>
  <c r="F41" i="5" l="1"/>
  <c r="E41" i="5"/>
  <c r="D41" i="5"/>
  <c r="F41" i="6"/>
  <c r="E41" i="6"/>
  <c r="D41" i="6"/>
  <c r="F41" i="4"/>
  <c r="E41" i="4"/>
  <c r="D41" i="4"/>
  <c r="E40" i="6" l="1"/>
  <c r="D40" i="6"/>
  <c r="F40" i="5"/>
  <c r="E40" i="5"/>
  <c r="D40" i="5"/>
  <c r="F40" i="4"/>
  <c r="E40" i="4"/>
  <c r="D40" i="4"/>
  <c r="F39" i="4" l="1"/>
  <c r="E39" i="4"/>
  <c r="D39" i="4"/>
  <c r="F39" i="5"/>
  <c r="E39" i="5"/>
  <c r="D39" i="5"/>
  <c r="E39" i="6"/>
  <c r="D39" i="6"/>
  <c r="E38" i="6" l="1"/>
  <c r="D38" i="6"/>
  <c r="E38" i="5"/>
  <c r="D38" i="5"/>
  <c r="F38" i="4"/>
  <c r="E38" i="4"/>
  <c r="D38" i="4"/>
  <c r="E37" i="6" l="1"/>
  <c r="D37" i="6"/>
  <c r="Z41" i="6" s="1"/>
  <c r="E37" i="5"/>
  <c r="D37" i="5"/>
  <c r="Z41" i="5" s="1"/>
  <c r="F37" i="4"/>
  <c r="E37" i="4"/>
  <c r="D37" i="4"/>
  <c r="R94" i="4" l="1"/>
  <c r="Z41" i="4"/>
  <c r="F36" i="4"/>
  <c r="Z62" i="4" s="1"/>
  <c r="E36" i="4"/>
  <c r="D36" i="4"/>
  <c r="R93" i="4" s="1"/>
  <c r="Z62" i="5"/>
  <c r="E36" i="5"/>
  <c r="D36" i="5"/>
  <c r="Z62" i="6"/>
  <c r="E36" i="6"/>
  <c r="D36" i="6"/>
  <c r="E35" i="6" l="1"/>
  <c r="D35" i="6"/>
  <c r="E35" i="5"/>
  <c r="D35" i="5"/>
  <c r="F32" i="4" l="1"/>
  <c r="X62" i="4" s="1"/>
  <c r="E32" i="4"/>
  <c r="D32" i="4"/>
  <c r="X41" i="4" s="1"/>
  <c r="F35" i="4"/>
  <c r="E35" i="4"/>
  <c r="D35" i="4"/>
  <c r="F34" i="4"/>
  <c r="E34" i="4"/>
  <c r="D34" i="4"/>
  <c r="F33" i="4"/>
  <c r="E33" i="4"/>
  <c r="D33" i="4"/>
  <c r="Y41" i="4" l="1"/>
  <c r="Y62" i="4"/>
  <c r="R105" i="6"/>
  <c r="R104" i="6"/>
  <c r="Y41" i="6"/>
  <c r="R117" i="6" l="1"/>
  <c r="R116" i="6"/>
  <c r="R115" i="6"/>
  <c r="R114" i="6"/>
  <c r="R113" i="6"/>
  <c r="R112" i="6"/>
  <c r="R111" i="6"/>
  <c r="R110" i="6"/>
  <c r="R109" i="6"/>
  <c r="R108" i="6"/>
  <c r="R107" i="6"/>
  <c r="R106" i="6"/>
  <c r="R102" i="6"/>
  <c r="R92" i="6"/>
  <c r="R91" i="6"/>
  <c r="R90" i="6"/>
  <c r="R89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R68" i="6"/>
  <c r="S61" i="6"/>
  <c r="AC55" i="6"/>
  <c r="AC61" i="6" s="1"/>
  <c r="AB55" i="6"/>
  <c r="AB61" i="6" s="1"/>
  <c r="AA55" i="6"/>
  <c r="AA61" i="6" s="1"/>
  <c r="Z55" i="6"/>
  <c r="Z61" i="6" s="1"/>
  <c r="Y55" i="6"/>
  <c r="Y61" i="6" s="1"/>
  <c r="AC54" i="6"/>
  <c r="AC60" i="6" s="1"/>
  <c r="AB54" i="6"/>
  <c r="AB60" i="6" s="1"/>
  <c r="AA54" i="6"/>
  <c r="AA60" i="6" s="1"/>
  <c r="Z54" i="6"/>
  <c r="Z60" i="6" s="1"/>
  <c r="Y54" i="6"/>
  <c r="Y60" i="6" s="1"/>
  <c r="AC53" i="6"/>
  <c r="AC59" i="6" s="1"/>
  <c r="AB53" i="6"/>
  <c r="AB59" i="6" s="1"/>
  <c r="AA53" i="6"/>
  <c r="AA59" i="6" s="1"/>
  <c r="Z53" i="6"/>
  <c r="Z59" i="6" s="1"/>
  <c r="Y53" i="6"/>
  <c r="Y59" i="6" s="1"/>
  <c r="AF52" i="6"/>
  <c r="AF51" i="6"/>
  <c r="AF50" i="6"/>
  <c r="AF49" i="6"/>
  <c r="AF48" i="6"/>
  <c r="AF47" i="6"/>
  <c r="R103" i="6"/>
  <c r="R101" i="6"/>
  <c r="R100" i="6"/>
  <c r="R99" i="6"/>
  <c r="R98" i="6"/>
  <c r="S40" i="6"/>
  <c r="R97" i="6"/>
  <c r="R96" i="6"/>
  <c r="R95" i="6"/>
  <c r="R94" i="6"/>
  <c r="R93" i="6"/>
  <c r="AC34" i="6"/>
  <c r="AC40" i="6" s="1"/>
  <c r="AB34" i="6"/>
  <c r="AB40" i="6" s="1"/>
  <c r="AA34" i="6"/>
  <c r="AA40" i="6" s="1"/>
  <c r="Z34" i="6"/>
  <c r="Z40" i="6" s="1"/>
  <c r="Y34" i="6"/>
  <c r="Y40" i="6" s="1"/>
  <c r="AC33" i="6"/>
  <c r="AC39" i="6" s="1"/>
  <c r="AB33" i="6"/>
  <c r="AB39" i="6" s="1"/>
  <c r="AA33" i="6"/>
  <c r="AA39" i="6" s="1"/>
  <c r="Z33" i="6"/>
  <c r="Y33" i="6"/>
  <c r="Y39" i="6" s="1"/>
  <c r="AC32" i="6"/>
  <c r="AC38" i="6" s="1"/>
  <c r="AB32" i="6"/>
  <c r="AB38" i="6" s="1"/>
  <c r="AA32" i="6"/>
  <c r="AA38" i="6" s="1"/>
  <c r="Z32" i="6"/>
  <c r="Y32" i="6"/>
  <c r="Y38" i="6" s="1"/>
  <c r="AF31" i="6"/>
  <c r="AF30" i="6"/>
  <c r="AF29" i="6"/>
  <c r="AF28" i="6"/>
  <c r="AF27" i="6"/>
  <c r="AF26" i="6"/>
  <c r="AF33" i="6" l="1"/>
  <c r="AF32" i="6"/>
  <c r="Z38" i="6"/>
  <c r="Z39" i="6"/>
  <c r="AF53" i="6"/>
  <c r="AF55" i="6"/>
  <c r="AF34" i="6"/>
  <c r="AF54" i="6"/>
  <c r="Y41" i="5"/>
  <c r="Z55" i="4" l="1"/>
  <c r="AA55" i="4"/>
  <c r="AB55" i="4"/>
  <c r="AC55" i="4"/>
  <c r="Z54" i="4"/>
  <c r="AA54" i="4"/>
  <c r="AB54" i="4"/>
  <c r="AC54" i="4"/>
  <c r="Z53" i="4"/>
  <c r="AA53" i="4"/>
  <c r="AB53" i="4"/>
  <c r="AC53" i="4"/>
  <c r="Y55" i="4"/>
  <c r="Y54" i="4"/>
  <c r="Y53" i="4"/>
  <c r="AF52" i="4"/>
  <c r="Z34" i="4"/>
  <c r="AA34" i="4"/>
  <c r="AB34" i="4"/>
  <c r="AC34" i="4"/>
  <c r="Z33" i="4"/>
  <c r="AA33" i="4"/>
  <c r="AB33" i="4"/>
  <c r="AC33" i="4"/>
  <c r="Z32" i="4"/>
  <c r="AA32" i="4"/>
  <c r="AB32" i="4"/>
  <c r="AC32" i="4"/>
  <c r="Y34" i="4"/>
  <c r="Y33" i="4"/>
  <c r="Y32" i="4"/>
  <c r="AF31" i="4"/>
  <c r="Z55" i="5"/>
  <c r="AA55" i="5"/>
  <c r="AB55" i="5"/>
  <c r="AC55" i="5"/>
  <c r="Z54" i="5"/>
  <c r="AA54" i="5"/>
  <c r="AB54" i="5"/>
  <c r="AC54" i="5"/>
  <c r="Z53" i="5"/>
  <c r="AA53" i="5"/>
  <c r="AB53" i="5"/>
  <c r="AC53" i="5"/>
  <c r="Y55" i="5"/>
  <c r="Y54" i="5"/>
  <c r="Y53" i="5"/>
  <c r="AF52" i="5"/>
  <c r="Z34" i="5"/>
  <c r="AA34" i="5"/>
  <c r="AB34" i="5"/>
  <c r="AC34" i="5"/>
  <c r="Z33" i="5"/>
  <c r="AA33" i="5"/>
  <c r="AB33" i="5"/>
  <c r="AC33" i="5"/>
  <c r="Z32" i="5"/>
  <c r="AA32" i="5"/>
  <c r="AB32" i="5"/>
  <c r="AC32" i="5"/>
  <c r="Y34" i="5"/>
  <c r="Y33" i="5"/>
  <c r="Y32" i="5"/>
  <c r="AF31" i="5"/>
  <c r="R90" i="5" l="1"/>
  <c r="Y3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S61" i="5"/>
  <c r="AC61" i="5"/>
  <c r="AB61" i="5"/>
  <c r="AA61" i="5"/>
  <c r="Z61" i="5"/>
  <c r="Y61" i="5"/>
  <c r="AC60" i="5"/>
  <c r="AB60" i="5"/>
  <c r="AA60" i="5"/>
  <c r="Z60" i="5"/>
  <c r="Y60" i="5"/>
  <c r="AC59" i="5"/>
  <c r="AB59" i="5"/>
  <c r="AA59" i="5"/>
  <c r="Z59" i="5"/>
  <c r="Y59" i="5"/>
  <c r="AF51" i="5"/>
  <c r="AF50" i="5"/>
  <c r="AF49" i="5"/>
  <c r="AF48" i="5"/>
  <c r="AF47" i="5"/>
  <c r="S40" i="5"/>
  <c r="AC40" i="5"/>
  <c r="AB40" i="5"/>
  <c r="AA40" i="5"/>
  <c r="Z40" i="5"/>
  <c r="Y40" i="5"/>
  <c r="AC39" i="5"/>
  <c r="AB39" i="5"/>
  <c r="AA39" i="5"/>
  <c r="Z39" i="5"/>
  <c r="Y39" i="5"/>
  <c r="AC38" i="5"/>
  <c r="AB38" i="5"/>
  <c r="AA38" i="5"/>
  <c r="Z38" i="5"/>
  <c r="AF30" i="5"/>
  <c r="AF29" i="5"/>
  <c r="AF28" i="5"/>
  <c r="AF27" i="5"/>
  <c r="AF26" i="5"/>
  <c r="Y38" i="4"/>
  <c r="AF33" i="4" l="1"/>
  <c r="AF54" i="5"/>
  <c r="AF34" i="5"/>
  <c r="AF32" i="5"/>
  <c r="AF53" i="5"/>
  <c r="AF55" i="5"/>
  <c r="AF33" i="5"/>
  <c r="AF32" i="4"/>
  <c r="AF34" i="4"/>
  <c r="AC61" i="4" l="1"/>
  <c r="AB61" i="4"/>
  <c r="AA61" i="4"/>
  <c r="Z61" i="4"/>
  <c r="Y61" i="4"/>
  <c r="AC60" i="4"/>
  <c r="AB60" i="4"/>
  <c r="AA60" i="4"/>
  <c r="Z60" i="4"/>
  <c r="Y60" i="4"/>
  <c r="AC59" i="4"/>
  <c r="AB59" i="4"/>
  <c r="AA59" i="4"/>
  <c r="Z59" i="4"/>
  <c r="Y59" i="4"/>
  <c r="AF51" i="4"/>
  <c r="AF50" i="4"/>
  <c r="AF49" i="4"/>
  <c r="AF48" i="4"/>
  <c r="AF47" i="4"/>
  <c r="AC40" i="4"/>
  <c r="AB40" i="4"/>
  <c r="AA40" i="4"/>
  <c r="Z40" i="4"/>
  <c r="Y40" i="4"/>
  <c r="AC39" i="4"/>
  <c r="AB39" i="4"/>
  <c r="AA39" i="4"/>
  <c r="Z39" i="4"/>
  <c r="Y39" i="4"/>
  <c r="AC38" i="4"/>
  <c r="AB38" i="4"/>
  <c r="AA38" i="4"/>
  <c r="Z38" i="4"/>
  <c r="AF30" i="4"/>
  <c r="AF29" i="4"/>
  <c r="AF28" i="4"/>
  <c r="AF27" i="4"/>
  <c r="AF26" i="4"/>
  <c r="AF53" i="4" l="1"/>
  <c r="AF54" i="4"/>
  <c r="AF55" i="4"/>
  <c r="S61" i="4" l="1"/>
  <c r="S40" i="4"/>
  <c r="R68" i="4" l="1"/>
  <c r="R115" i="4" l="1"/>
  <c r="R116" i="4"/>
  <c r="R117" i="4"/>
  <c r="R114" i="4" l="1"/>
  <c r="R109" i="4" l="1"/>
  <c r="R110" i="4"/>
  <c r="R111" i="4"/>
  <c r="R112" i="4"/>
  <c r="R113" i="4"/>
  <c r="R95" i="4"/>
  <c r="R96" i="4"/>
  <c r="R97" i="4"/>
  <c r="R98" i="4"/>
  <c r="R99" i="4"/>
  <c r="R100" i="4"/>
  <c r="R101" i="4"/>
  <c r="R102" i="4"/>
  <c r="R103" i="4"/>
  <c r="R104" i="4"/>
  <c r="R108" i="4"/>
  <c r="R107" i="4" l="1"/>
  <c r="R105" i="4"/>
  <c r="R106" i="4"/>
  <c r="R69" i="4" l="1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</calcChain>
</file>

<file path=xl/sharedStrings.xml><?xml version="1.0" encoding="utf-8"?>
<sst xmlns="http://schemas.openxmlformats.org/spreadsheetml/2006/main" count="218" uniqueCount="37">
  <si>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</si>
  <si>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</si>
  <si>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</si>
  <si>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</si>
  <si>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</si>
  <si>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</si>
  <si>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</si>
  <si>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</si>
  <si>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</si>
  <si>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</si>
  <si>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</si>
  <si>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</si>
  <si>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</si>
  <si>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</si>
  <si>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</si>
  <si>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</si>
  <si>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</si>
  <si>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</si>
  <si>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</si>
  <si>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</si>
  <si>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Tomate 1ª. Precios Pagados Consumidor. €/kg</t>
  </si>
  <si>
    <t>Tomate 1ª. Precios Percibidos Agricultor. €/kg</t>
  </si>
  <si>
    <t>Tomate 2ª. Precios Pagados Consumidor. €/kg</t>
  </si>
  <si>
    <t>Tomate 2ª.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</si>
  <si>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 xml:space="preserve">Tomate pera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</si>
  <si>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-</t>
  </si>
  <si>
    <t>Máximo mensual entre 2019 y 2024</t>
  </si>
  <si>
    <t>Mínimo mensual entre 2019 y 2024</t>
  </si>
  <si>
    <t>Promedio 2019 - 2024</t>
  </si>
  <si>
    <t>Rango de precios 2019 - 2024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</si>
  <si>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2ª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</si>
  <si>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1ª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</si>
  <si>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INICIO DE CAMPAÑA 2025</t>
  </si>
  <si>
    <t>FIN DE CAMPAÑA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</si>
  <si>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2024 se ha calculado en54,69 €/100 kg para un rendimiento medio de 80.000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8% por debajo de los costes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</si>
  <si>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2024 se ha calculado en54,69 €/100 kg para un rendimiento medio de 80.000 kg/ha (invernadero)..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66% por encima de los costes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</si>
  <si>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pera en La Rioja en el año 2024 se ha calculado en  54,69€/100 kg para un rendimiento medio de 80.000 kg/ha (Rendimiento medio 2024 en La Rioja -Invernadero) y 31,72 €/ 100 kg para un rendimiento de 43.000 kg/ha al aire libre.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 en un 50% por encima de los costes soportados.
</t>
    </r>
    <r>
      <rPr>
        <sz val="12"/>
        <color rgb="FF253746"/>
        <rFont val="Riojana Condensed SemiBold"/>
      </rPr>
      <t xml:space="preserve">∙ </t>
    </r>
    <r>
      <rPr>
        <sz val="8.5"/>
        <color rgb="FF253746"/>
        <rFont val="Riojana Condensed SemiBold"/>
      </rPr>
      <t>A partir de la semana 32 se considera coste de producción al aire libre.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</si>
</sst>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2"/>
      <color rgb="FF253746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4" borderId="0" xfId="0" applyFill="1"/>
    <xf numFmtId="0" fontId="14" fillId="4" borderId="0" xfId="0" applyFont="1" applyFill="1" applyAlignment="1">
      <alignment vertical="center"/>
    </xf>
    <xf numFmtId="164" fontId="14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3" xfId="1" applyFont="1" applyFill="1" applyBorder="1" applyAlignment="1">
      <alignment horizontal="center" vertical="center"/>
    </xf>
    <xf numFmtId="0" fontId="16" fillId="4" borderId="2" xfId="1" applyFont="1" applyFill="1" applyBorder="1" applyAlignment="1">
      <alignment horizontal="right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right" vertical="center"/>
    </xf>
    <xf numFmtId="2" fontId="16" fillId="4" borderId="1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10" fontId="14" fillId="4" borderId="0" xfId="0" applyNumberFormat="1" applyFont="1" applyFill="1" applyAlignment="1">
      <alignment vertical="center"/>
    </xf>
    <xf numFmtId="2" fontId="14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vertical="center"/>
    </xf>
    <xf numFmtId="4" fontId="12" fillId="3" borderId="0" xfId="0" applyNumberFormat="1" applyFont="1" applyFill="1" applyBorder="1" applyAlignment="1">
      <alignment vertical="center"/>
    </xf>
    <xf numFmtId="0" fontId="0" fillId="5" borderId="0" xfId="0" applyFill="1" applyAlignment="1">
      <alignment horizontal="center"/>
    </xf>
    <xf numFmtId="4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1ª'!$T$38:$AE$38</c:f>
              <c:numCache>
                <c:formatCode>0.00</c:formatCode>
                <c:ptCount val="12"/>
                <c:pt idx="5">
                  <c:v>0.96666666666666667</c:v>
                </c:pt>
                <c:pt idx="6">
                  <c:v>0.8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1ª'!$T$39:$AE$39</c:f>
              <c:numCache>
                <c:formatCode>0.00</c:formatCode>
                <c:ptCount val="12"/>
                <c:pt idx="5">
                  <c:v>0.63333333333333341</c:v>
                </c:pt>
                <c:pt idx="6">
                  <c:v>0.55999999999999994</c:v>
                </c:pt>
                <c:pt idx="7">
                  <c:v>0.57499999999999996</c:v>
                </c:pt>
                <c:pt idx="8">
                  <c:v>0.6</c:v>
                </c:pt>
                <c:pt idx="9">
                  <c:v>0.64999999999999991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1ª'!$S$40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1ª'!$T$40:$AE$40</c:f>
              <c:numCache>
                <c:formatCode>0.00</c:formatCode>
                <c:ptCount val="12"/>
                <c:pt idx="5">
                  <c:v>0.76180555555555562</c:v>
                </c:pt>
                <c:pt idx="6">
                  <c:v>0.67208333333333325</c:v>
                </c:pt>
                <c:pt idx="7">
                  <c:v>0.68374999999999997</c:v>
                </c:pt>
                <c:pt idx="8">
                  <c:v>0.72208333333333341</c:v>
                </c:pt>
                <c:pt idx="9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1ª'!$T$41:$AE$41</c:f>
              <c:numCache>
                <c:formatCode>0.00</c:formatCode>
                <c:ptCount val="12"/>
                <c:pt idx="4">
                  <c:v>1</c:v>
                </c:pt>
                <c:pt idx="5">
                  <c:v>0.8833333333333333</c:v>
                </c:pt>
                <c:pt idx="6">
                  <c:v>0.93</c:v>
                </c:pt>
                <c:pt idx="7">
                  <c:v>0.89999999999999991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1ª'!$T$59:$AE$59</c:f>
              <c:numCache>
                <c:formatCode>0.00</c:formatCode>
                <c:ptCount val="12"/>
                <c:pt idx="5">
                  <c:v>2.84</c:v>
                </c:pt>
                <c:pt idx="6">
                  <c:v>2.6475</c:v>
                </c:pt>
                <c:pt idx="7">
                  <c:v>2.5300000000000002</c:v>
                </c:pt>
                <c:pt idx="8">
                  <c:v>2.7075</c:v>
                </c:pt>
                <c:pt idx="9">
                  <c:v>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1ª'!$T$60:$AE$60</c:f>
              <c:numCache>
                <c:formatCode>0.00</c:formatCode>
                <c:ptCount val="12"/>
                <c:pt idx="5">
                  <c:v>2.56</c:v>
                </c:pt>
                <c:pt idx="6">
                  <c:v>2.139046245421246</c:v>
                </c:pt>
                <c:pt idx="7">
                  <c:v>1.9096683599419448</c:v>
                </c:pt>
                <c:pt idx="8">
                  <c:v>1.8937264150943396</c:v>
                </c:pt>
                <c:pt idx="9">
                  <c:v>1.8598519593613936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1ª'!$S$61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1ª'!$T$61:$AE$61</c:f>
              <c:numCache>
                <c:formatCode>0.00</c:formatCode>
                <c:ptCount val="12"/>
                <c:pt idx="5">
                  <c:v>2.7141666666666668</c:v>
                </c:pt>
                <c:pt idx="6">
                  <c:v>2.401786568454511</c:v>
                </c:pt>
                <c:pt idx="7">
                  <c:v>2.2300016660139304</c:v>
                </c:pt>
                <c:pt idx="8">
                  <c:v>2.1982406301769504</c:v>
                </c:pt>
                <c:pt idx="9">
                  <c:v>2.3454629559748428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1ª'!$T$62:$AE$62</c:f>
              <c:numCache>
                <c:formatCode>0.00</c:formatCode>
                <c:ptCount val="12"/>
                <c:pt idx="4">
                  <c:v>2.2599999999999998</c:v>
                </c:pt>
                <c:pt idx="5">
                  <c:v>2.4933333333333336</c:v>
                </c:pt>
                <c:pt idx="6">
                  <c:v>2.5933333333333333</c:v>
                </c:pt>
                <c:pt idx="7">
                  <c:v>2.6924999999999999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1ª'!$C$9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1ª'!$C$11:$C$62</c:f>
              <c:numCache>
                <c:formatCode>#,##0.00</c:formatCode>
                <c:ptCount val="52"/>
                <c:pt idx="21">
                  <c:v>0.54690000000000005</c:v>
                </c:pt>
                <c:pt idx="22">
                  <c:v>0.54690000000000005</c:v>
                </c:pt>
                <c:pt idx="23">
                  <c:v>0.54690000000000005</c:v>
                </c:pt>
                <c:pt idx="24">
                  <c:v>0.54690000000000005</c:v>
                </c:pt>
                <c:pt idx="25">
                  <c:v>0.54690000000000005</c:v>
                </c:pt>
                <c:pt idx="26">
                  <c:v>0.54690000000000005</c:v>
                </c:pt>
                <c:pt idx="27">
                  <c:v>0.54690000000000005</c:v>
                </c:pt>
                <c:pt idx="28">
                  <c:v>0.54690000000000005</c:v>
                </c:pt>
                <c:pt idx="29">
                  <c:v>0.54690000000000005</c:v>
                </c:pt>
                <c:pt idx="30">
                  <c:v>0.54690000000000005</c:v>
                </c:pt>
                <c:pt idx="31">
                  <c:v>0.54690000000000005</c:v>
                </c:pt>
                <c:pt idx="32">
                  <c:v>0.54690000000000005</c:v>
                </c:pt>
                <c:pt idx="33">
                  <c:v>0.54690000000000005</c:v>
                </c:pt>
                <c:pt idx="34">
                  <c:v>0.54690000000000005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'Tomate 1ª'!$D$9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1ª'!$D$11:$D$62</c:f>
              <c:numCache>
                <c:formatCode>#,##0.00</c:formatCode>
                <c:ptCount val="52"/>
                <c:pt idx="18">
                  <c:v>0</c:v>
                </c:pt>
                <c:pt idx="21">
                  <c:v>1</c:v>
                </c:pt>
                <c:pt idx="22">
                  <c:v>0.8</c:v>
                </c:pt>
                <c:pt idx="23">
                  <c:v>0.95</c:v>
                </c:pt>
                <c:pt idx="24">
                  <c:v>0.9</c:v>
                </c:pt>
                <c:pt idx="25">
                  <c:v>0.9</c:v>
                </c:pt>
                <c:pt idx="26">
                  <c:v>0.8</c:v>
                </c:pt>
                <c:pt idx="27">
                  <c:v>0.85</c:v>
                </c:pt>
                <c:pt idx="28">
                  <c:v>0.9</c:v>
                </c:pt>
                <c:pt idx="29">
                  <c:v>1.1000000000000001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0.8</c:v>
                </c:pt>
                <c:pt idx="34">
                  <c:v>0.8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'Tomate 1ª'!$F$9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1ª'!$F$11:$F$62</c:f>
              <c:numCache>
                <c:formatCode>#,##0.00</c:formatCode>
                <c:ptCount val="52"/>
                <c:pt idx="21">
                  <c:v>2.2599999999999998</c:v>
                </c:pt>
                <c:pt idx="22">
                  <c:v>2.4300000000000002</c:v>
                </c:pt>
                <c:pt idx="23">
                  <c:v>2.44</c:v>
                </c:pt>
                <c:pt idx="24">
                  <c:v>2.61</c:v>
                </c:pt>
                <c:pt idx="25">
                  <c:v>2.6</c:v>
                </c:pt>
                <c:pt idx="26">
                  <c:v>2.6</c:v>
                </c:pt>
                <c:pt idx="27">
                  <c:v>2.62</c:v>
                </c:pt>
                <c:pt idx="28">
                  <c:v>2.5299999999999998</c:v>
                </c:pt>
                <c:pt idx="29">
                  <c:v>2.5</c:v>
                </c:pt>
                <c:pt idx="30">
                  <c:v>2.71</c:v>
                </c:pt>
                <c:pt idx="31">
                  <c:v>2.66</c:v>
                </c:pt>
                <c:pt idx="32">
                  <c:v>2.66</c:v>
                </c:pt>
                <c:pt idx="33">
                  <c:v>2.66</c:v>
                </c:pt>
                <c:pt idx="34">
                  <c:v>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2ª'!$T$38:$AE$38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0.625</c:v>
                </c:pt>
                <c:pt idx="7">
                  <c:v>0.65</c:v>
                </c:pt>
                <c:pt idx="8">
                  <c:v>0.66249999999999998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9-4E96-9103-841F98B92A01}"/>
            </c:ext>
          </c:extLst>
        </c:ser>
        <c:ser>
          <c:idx val="0"/>
          <c:order val="1"/>
          <c:tx>
            <c:strRef>
              <c:f>'Tomate 2ª'!$S$39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2ª'!$T$39:$AE$39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2ª'!$S$40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2ª'!$T$40:$AE$40</c:f>
              <c:numCache>
                <c:formatCode>0.00</c:formatCode>
                <c:ptCount val="12"/>
                <c:pt idx="5">
                  <c:v>0.59000000000000008</c:v>
                </c:pt>
                <c:pt idx="6">
                  <c:v>0.4645833333333334</c:v>
                </c:pt>
                <c:pt idx="7">
                  <c:v>0.44833333333333331</c:v>
                </c:pt>
                <c:pt idx="8">
                  <c:v>0.46708333333333329</c:v>
                </c:pt>
                <c:pt idx="9">
                  <c:v>0.68333333333333324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59-4E96-9103-841F98B92A01}"/>
            </c:ext>
          </c:extLst>
        </c:ser>
        <c:ser>
          <c:idx val="3"/>
          <c:order val="3"/>
          <c:tx>
            <c:strRef>
              <c:f>'Tomate 2ª'!$S$41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2ª'!$T$41:$AE$41</c:f>
              <c:numCache>
                <c:formatCode>0.00</c:formatCode>
                <c:ptCount val="12"/>
                <c:pt idx="5">
                  <c:v>0.45</c:v>
                </c:pt>
                <c:pt idx="6">
                  <c:v>0.56999999999999995</c:v>
                </c:pt>
                <c:pt idx="7">
                  <c:v>0.44999999999999996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2ª'!$T$59:$AE$59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2.1259884615384612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3-4C71-BEEC-C2D231094841}"/>
            </c:ext>
          </c:extLst>
        </c:ser>
        <c:ser>
          <c:idx val="0"/>
          <c:order val="1"/>
          <c:tx>
            <c:strRef>
              <c:f>'Tomate 2ª'!$S$60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2ª'!$T$60:$AE$60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1.6551750634831683</c:v>
                </c:pt>
                <c:pt idx="7">
                  <c:v>1.52</c:v>
                </c:pt>
                <c:pt idx="8">
                  <c:v>1.67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2ª'!$S$61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2ª'!$T$61:$AE$61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2.0204388791193968</c:v>
                </c:pt>
                <c:pt idx="7">
                  <c:v>1.8235987030362042</c:v>
                </c:pt>
                <c:pt idx="8">
                  <c:v>1.8512210081585081</c:v>
                </c:pt>
                <c:pt idx="9">
                  <c:v>1.9241542735042731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73-4C71-BEEC-C2D231094841}"/>
            </c:ext>
          </c:extLst>
        </c:ser>
        <c:ser>
          <c:idx val="3"/>
          <c:order val="3"/>
          <c:tx>
            <c:strRef>
              <c:f>'Tomate 2ª'!$S$62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2ª'!$T$62:$AE$62</c:f>
              <c:numCache>
                <c:formatCode>0.00</c:formatCode>
                <c:ptCount val="12"/>
                <c:pt idx="6">
                  <c:v>1.68</c:v>
                </c:pt>
                <c:pt idx="7">
                  <c:v>1.5375000000000001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2ª'!$C$9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2ª'!$C$11:$C$62</c:f>
              <c:numCache>
                <c:formatCode>#,##0.00</c:formatCode>
                <c:ptCount val="52"/>
                <c:pt idx="24">
                  <c:v>0.54690000000000005</c:v>
                </c:pt>
                <c:pt idx="25">
                  <c:v>0.54690000000000005</c:v>
                </c:pt>
                <c:pt idx="26">
                  <c:v>0.54690000000000005</c:v>
                </c:pt>
                <c:pt idx="27">
                  <c:v>0.54690000000000005</c:v>
                </c:pt>
                <c:pt idx="28">
                  <c:v>0.54690000000000005</c:v>
                </c:pt>
                <c:pt idx="29">
                  <c:v>0.54690000000000005</c:v>
                </c:pt>
                <c:pt idx="30">
                  <c:v>0.54690000000000005</c:v>
                </c:pt>
                <c:pt idx="31">
                  <c:v>0.54690000000000005</c:v>
                </c:pt>
                <c:pt idx="32">
                  <c:v>0.54690000000000005</c:v>
                </c:pt>
                <c:pt idx="33">
                  <c:v>0.54690000000000005</c:v>
                </c:pt>
                <c:pt idx="34">
                  <c:v>0.54690000000000005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1F7-B6DA-161BB60F7AA5}"/>
            </c:ext>
          </c:extLst>
        </c:ser>
        <c:ser>
          <c:idx val="1"/>
          <c:order val="1"/>
          <c:tx>
            <c:strRef>
              <c:f>'Tomate 2ª'!$D$9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2ª'!$D$11:$D$62</c:f>
              <c:numCache>
                <c:formatCode>#,##0.00</c:formatCode>
                <c:ptCount val="52"/>
                <c:pt idx="21">
                  <c:v>0</c:v>
                </c:pt>
                <c:pt idx="24">
                  <c:v>0.45</c:v>
                </c:pt>
                <c:pt idx="25">
                  <c:v>0.45</c:v>
                </c:pt>
                <c:pt idx="26">
                  <c:v>0.5</c:v>
                </c:pt>
                <c:pt idx="27">
                  <c:v>0.55000000000000004</c:v>
                </c:pt>
                <c:pt idx="28">
                  <c:v>0.6</c:v>
                </c:pt>
                <c:pt idx="29">
                  <c:v>0.7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0.4</c:v>
                </c:pt>
                <c:pt idx="34">
                  <c:v>0.4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1F7-B6DA-161BB60F7AA5}"/>
            </c:ext>
          </c:extLst>
        </c:ser>
        <c:ser>
          <c:idx val="2"/>
          <c:order val="2"/>
          <c:tx>
            <c:strRef>
              <c:f>'Tomate 2ª'!$F$9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2ª'!$F$11:$F$62</c:f>
              <c:numCache>
                <c:formatCode>#,##0.00</c:formatCode>
                <c:ptCount val="52"/>
                <c:pt idx="28">
                  <c:v>1.68</c:v>
                </c:pt>
                <c:pt idx="29">
                  <c:v>1.68</c:v>
                </c:pt>
                <c:pt idx="30">
                  <c:v>1.68</c:v>
                </c:pt>
                <c:pt idx="31">
                  <c:v>1.68</c:v>
                </c:pt>
                <c:pt idx="32">
                  <c:v>1.49</c:v>
                </c:pt>
                <c:pt idx="33">
                  <c:v>1.49</c:v>
                </c:pt>
                <c:pt idx="34">
                  <c:v>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F-41F7-B6DA-161BB60F7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pera'!$S$38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pera'!$T$38:$AE$38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0.73750000000000004</c:v>
                </c:pt>
                <c:pt idx="7">
                  <c:v>0.65</c:v>
                </c:pt>
                <c:pt idx="8">
                  <c:v>0.66249999999999998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F-4E64-B3AA-FDA0579B0232}"/>
            </c:ext>
          </c:extLst>
        </c:ser>
        <c:ser>
          <c:idx val="0"/>
          <c:order val="1"/>
          <c:tx>
            <c:strRef>
              <c:f>'Tomate pera'!$S$39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pera'!$T$39:$AE$39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0.32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1F-4E64-B3AA-FDA0579B0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pera'!$S$40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pera'!$T$40:$AE$40</c:f>
              <c:numCache>
                <c:formatCode>0.00</c:formatCode>
                <c:ptCount val="12"/>
                <c:pt idx="5">
                  <c:v>0.61</c:v>
                </c:pt>
                <c:pt idx="6">
                  <c:v>0.51666666666666672</c:v>
                </c:pt>
                <c:pt idx="7">
                  <c:v>0.45166666666666666</c:v>
                </c:pt>
                <c:pt idx="8">
                  <c:v>0.45374999999999993</c:v>
                </c:pt>
                <c:pt idx="9">
                  <c:v>0.68333333333333324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1F-4E64-B3AA-FDA0579B0232}"/>
            </c:ext>
          </c:extLst>
        </c:ser>
        <c:ser>
          <c:idx val="3"/>
          <c:order val="3"/>
          <c:tx>
            <c:strRef>
              <c:f>'Tomate pera'!$S$41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pera'!$T$41:$AE$41</c:f>
              <c:numCache>
                <c:formatCode>0.00</c:formatCode>
                <c:ptCount val="12"/>
                <c:pt idx="5">
                  <c:v>0.95</c:v>
                </c:pt>
                <c:pt idx="6">
                  <c:v>0.86</c:v>
                </c:pt>
                <c:pt idx="7">
                  <c:v>0.47499999999999998</c:v>
                </c:pt>
                <c:pt idx="8">
                  <c:v>0.44999999999999996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1F-4E64-B3AA-FDA0579B0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pera'!$S$59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pera'!$T$59:$AE$59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2.1259884615384612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B-46D1-9100-87F2CE48CD1A}"/>
            </c:ext>
          </c:extLst>
        </c:ser>
        <c:ser>
          <c:idx val="0"/>
          <c:order val="1"/>
          <c:tx>
            <c:strRef>
              <c:f>'Tomate pera'!$S$60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pera'!$T$60:$AE$60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1.6551750634831683</c:v>
                </c:pt>
                <c:pt idx="7">
                  <c:v>1.52</c:v>
                </c:pt>
                <c:pt idx="8">
                  <c:v>1.4724999999999999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B-46D1-9100-87F2CE48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pera'!$S$61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pera'!$T$61:$AE$61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2.0285266549432763</c:v>
                </c:pt>
                <c:pt idx="7">
                  <c:v>1.7974320363695375</c:v>
                </c:pt>
                <c:pt idx="8">
                  <c:v>1.7543460081585081</c:v>
                </c:pt>
                <c:pt idx="9">
                  <c:v>1.9241542735042731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FB-46D1-9100-87F2CE48CD1A}"/>
            </c:ext>
          </c:extLst>
        </c:ser>
        <c:ser>
          <c:idx val="3"/>
          <c:order val="3"/>
          <c:tx>
            <c:strRef>
              <c:f>'Tomate pera'!$S$62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pera'!$T$62:$AE$62</c:f>
              <c:numCache>
                <c:formatCode>0.00</c:formatCode>
                <c:ptCount val="12"/>
                <c:pt idx="6">
                  <c:v>1.92</c:v>
                </c:pt>
                <c:pt idx="7">
                  <c:v>1.4225000000000001</c:v>
                </c:pt>
                <c:pt idx="8">
                  <c:v>1.3375000000000001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FB-46D1-9100-87F2CE48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pera'!$C$9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pera'!$B$11:$B$62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pera'!$C$11:$C$62</c:f>
              <c:numCache>
                <c:formatCode>#,##0.00</c:formatCode>
                <c:ptCount val="52"/>
                <c:pt idx="24">
                  <c:v>0.54690000000000005</c:v>
                </c:pt>
                <c:pt idx="25">
                  <c:v>0.54690000000000005</c:v>
                </c:pt>
                <c:pt idx="26">
                  <c:v>0.54690000000000005</c:v>
                </c:pt>
                <c:pt idx="27">
                  <c:v>0.54690000000000005</c:v>
                </c:pt>
                <c:pt idx="28">
                  <c:v>0.54690000000000005</c:v>
                </c:pt>
                <c:pt idx="29">
                  <c:v>0.54690000000000005</c:v>
                </c:pt>
                <c:pt idx="30">
                  <c:v>0.54690000000000005</c:v>
                </c:pt>
                <c:pt idx="31">
                  <c:v>0.31719999999999998</c:v>
                </c:pt>
                <c:pt idx="32">
                  <c:v>0.31719999999999998</c:v>
                </c:pt>
                <c:pt idx="33">
                  <c:v>0.31719999999999998</c:v>
                </c:pt>
                <c:pt idx="34">
                  <c:v>0.31719999999999998</c:v>
                </c:pt>
                <c:pt idx="35">
                  <c:v>0.31719999999999998</c:v>
                </c:pt>
                <c:pt idx="36">
                  <c:v>0.31719999999999998</c:v>
                </c:pt>
                <c:pt idx="37">
                  <c:v>0.31719999999999998</c:v>
                </c:pt>
                <c:pt idx="38">
                  <c:v>0.31719999999999998</c:v>
                </c:pt>
                <c:pt idx="39">
                  <c:v>0.31719999999999998</c:v>
                </c:pt>
                <c:pt idx="40">
                  <c:v>0.31719999999999998</c:v>
                </c:pt>
                <c:pt idx="4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9-4DB2-8BE6-348374C7D34A}"/>
            </c:ext>
          </c:extLst>
        </c:ser>
        <c:ser>
          <c:idx val="1"/>
          <c:order val="1"/>
          <c:tx>
            <c:strRef>
              <c:f>'Tomate pera'!$D$9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pera'!$B$11:$B$62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pera'!$D$11:$D$62</c:f>
              <c:numCache>
                <c:formatCode>#,##0.00</c:formatCode>
                <c:ptCount val="52"/>
                <c:pt idx="21">
                  <c:v>0</c:v>
                </c:pt>
                <c:pt idx="24">
                  <c:v>1</c:v>
                </c:pt>
                <c:pt idx="25">
                  <c:v>0.9</c:v>
                </c:pt>
                <c:pt idx="26">
                  <c:v>0.8</c:v>
                </c:pt>
                <c:pt idx="27">
                  <c:v>0.85</c:v>
                </c:pt>
                <c:pt idx="28">
                  <c:v>0.9</c:v>
                </c:pt>
                <c:pt idx="29">
                  <c:v>1</c:v>
                </c:pt>
                <c:pt idx="30">
                  <c:v>0.75</c:v>
                </c:pt>
                <c:pt idx="31">
                  <c:v>0.65</c:v>
                </c:pt>
                <c:pt idx="32">
                  <c:v>0.45</c:v>
                </c:pt>
                <c:pt idx="33">
                  <c:v>0.4</c:v>
                </c:pt>
                <c:pt idx="34">
                  <c:v>0.4</c:v>
                </c:pt>
                <c:pt idx="35">
                  <c:v>0.45</c:v>
                </c:pt>
                <c:pt idx="36">
                  <c:v>0.5</c:v>
                </c:pt>
                <c:pt idx="37">
                  <c:v>0.45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69-4DB2-8BE6-348374C7D34A}"/>
            </c:ext>
          </c:extLst>
        </c:ser>
        <c:ser>
          <c:idx val="2"/>
          <c:order val="2"/>
          <c:tx>
            <c:strRef>
              <c:f>'Tomate pera'!$F$9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pera'!$B$11:$B$62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pera'!$F$11:$F$62</c:f>
              <c:numCache>
                <c:formatCode>#,##0.00</c:formatCode>
                <c:ptCount val="52"/>
                <c:pt idx="30">
                  <c:v>1.92</c:v>
                </c:pt>
                <c:pt idx="31">
                  <c:v>1.6</c:v>
                </c:pt>
                <c:pt idx="32">
                  <c:v>1.6</c:v>
                </c:pt>
                <c:pt idx="33">
                  <c:v>1.2</c:v>
                </c:pt>
                <c:pt idx="34">
                  <c:v>1.29</c:v>
                </c:pt>
                <c:pt idx="35">
                  <c:v>1.29</c:v>
                </c:pt>
                <c:pt idx="36">
                  <c:v>1.37</c:v>
                </c:pt>
                <c:pt idx="37">
                  <c:v>1.37</c:v>
                </c:pt>
                <c:pt idx="38">
                  <c:v>1.32</c:v>
                </c:pt>
                <c:pt idx="39">
                  <c:v>1.7</c:v>
                </c:pt>
                <c:pt idx="40">
                  <c:v>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69-4DB2-8BE6-348374C7D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9107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0501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5169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4131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720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7792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98596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8">
          <cell r="D98">
            <v>1</v>
          </cell>
          <cell r="F98" t="str">
            <v>-</v>
          </cell>
          <cell r="G98">
            <v>2.2599999999999998</v>
          </cell>
        </row>
      </sheetData>
      <sheetData sheetId="22">
        <row r="98">
          <cell r="D98">
            <v>0.8</v>
          </cell>
          <cell r="F98" t="str">
            <v>-</v>
          </cell>
          <cell r="G98">
            <v>2.4300000000000002</v>
          </cell>
        </row>
      </sheetData>
      <sheetData sheetId="23">
        <row r="98">
          <cell r="D98">
            <v>0.95</v>
          </cell>
          <cell r="F98" t="str">
            <v>-</v>
          </cell>
          <cell r="G98">
            <v>2.44</v>
          </cell>
        </row>
      </sheetData>
      <sheetData sheetId="24">
        <row r="98">
          <cell r="D98">
            <v>0.9</v>
          </cell>
          <cell r="F98" t="str">
            <v>-</v>
          </cell>
          <cell r="G98">
            <v>2.61</v>
          </cell>
        </row>
        <row r="99">
          <cell r="D99">
            <v>0.45</v>
          </cell>
          <cell r="F99" t="str">
            <v>-</v>
          </cell>
        </row>
        <row r="101">
          <cell r="D101">
            <v>1</v>
          </cell>
          <cell r="F101" t="str">
            <v>-</v>
          </cell>
        </row>
      </sheetData>
      <sheetData sheetId="25">
        <row r="98">
          <cell r="D98">
            <v>0.9</v>
          </cell>
          <cell r="F98" t="str">
            <v>-</v>
          </cell>
          <cell r="G98">
            <v>2.6</v>
          </cell>
        </row>
        <row r="99">
          <cell r="D99">
            <v>0.45</v>
          </cell>
          <cell r="F99" t="str">
            <v>-</v>
          </cell>
        </row>
        <row r="101">
          <cell r="D101">
            <v>0.9</v>
          </cell>
          <cell r="F101" t="str">
            <v>-</v>
          </cell>
        </row>
      </sheetData>
      <sheetData sheetId="26">
        <row r="98">
          <cell r="D98">
            <v>0.8</v>
          </cell>
          <cell r="F98" t="str">
            <v>-</v>
          </cell>
          <cell r="G98">
            <v>2.6</v>
          </cell>
        </row>
        <row r="99">
          <cell r="D99">
            <v>0.5</v>
          </cell>
          <cell r="F99" t="str">
            <v>-</v>
          </cell>
        </row>
        <row r="101">
          <cell r="D101">
            <v>0.8</v>
          </cell>
          <cell r="F101" t="str">
            <v>-</v>
          </cell>
        </row>
      </sheetData>
      <sheetData sheetId="27">
        <row r="98">
          <cell r="D98">
            <v>0.85</v>
          </cell>
          <cell r="F98" t="str">
            <v>-</v>
          </cell>
          <cell r="G98">
            <v>2.62</v>
          </cell>
        </row>
        <row r="99">
          <cell r="D99">
            <v>0.55000000000000004</v>
          </cell>
          <cell r="F99" t="str">
            <v>-</v>
          </cell>
        </row>
        <row r="101">
          <cell r="D101">
            <v>0.85</v>
          </cell>
          <cell r="F101" t="str">
            <v>-</v>
          </cell>
        </row>
      </sheetData>
      <sheetData sheetId="28">
        <row r="98">
          <cell r="D98">
            <v>0.9</v>
          </cell>
          <cell r="F98" t="str">
            <v>-</v>
          </cell>
          <cell r="G98">
            <v>2.5299999999999998</v>
          </cell>
        </row>
        <row r="99">
          <cell r="D99">
            <v>0.6</v>
          </cell>
          <cell r="F99" t="str">
            <v>-</v>
          </cell>
          <cell r="G99">
            <v>1.68</v>
          </cell>
        </row>
        <row r="101">
          <cell r="D101">
            <v>0.9</v>
          </cell>
          <cell r="F101" t="str">
            <v>-</v>
          </cell>
        </row>
      </sheetData>
      <sheetData sheetId="29">
        <row r="98">
          <cell r="D98">
            <v>1.1000000000000001</v>
          </cell>
          <cell r="F98" t="str">
            <v>-</v>
          </cell>
          <cell r="G98">
            <v>2.5</v>
          </cell>
        </row>
        <row r="99">
          <cell r="D99">
            <v>0.7</v>
          </cell>
          <cell r="F99" t="str">
            <v>-</v>
          </cell>
          <cell r="G99">
            <v>1.68</v>
          </cell>
        </row>
        <row r="101">
          <cell r="D101">
            <v>1</v>
          </cell>
          <cell r="F101" t="str">
            <v>-</v>
          </cell>
        </row>
      </sheetData>
      <sheetData sheetId="30">
        <row r="98">
          <cell r="D98">
            <v>1</v>
          </cell>
          <cell r="F98" t="str">
            <v>-</v>
          </cell>
          <cell r="G98">
            <v>2.71</v>
          </cell>
        </row>
        <row r="99">
          <cell r="D99">
            <v>0.5</v>
          </cell>
          <cell r="F99" t="str">
            <v>-</v>
          </cell>
          <cell r="G99">
            <v>1.68</v>
          </cell>
        </row>
        <row r="101">
          <cell r="D101">
            <v>0.75</v>
          </cell>
          <cell r="F101" t="str">
            <v>-</v>
          </cell>
          <cell r="G101">
            <v>1.92</v>
          </cell>
        </row>
      </sheetData>
      <sheetData sheetId="31">
        <row r="98">
          <cell r="D98">
            <v>1</v>
          </cell>
          <cell r="F98" t="str">
            <v>-</v>
          </cell>
          <cell r="G98">
            <v>2.66</v>
          </cell>
        </row>
        <row r="99">
          <cell r="D99">
            <v>0.5</v>
          </cell>
          <cell r="F99" t="str">
            <v>-</v>
          </cell>
          <cell r="G99">
            <v>1.68</v>
          </cell>
        </row>
        <row r="101">
          <cell r="D101">
            <v>0.65</v>
          </cell>
          <cell r="F101" t="str">
            <v>-</v>
          </cell>
          <cell r="G101">
            <v>1.6</v>
          </cell>
        </row>
      </sheetData>
      <sheetData sheetId="32">
        <row r="98">
          <cell r="D98">
            <v>1</v>
          </cell>
          <cell r="F98" t="str">
            <v>-</v>
          </cell>
          <cell r="G98">
            <v>2.66</v>
          </cell>
        </row>
        <row r="99">
          <cell r="D99">
            <v>0.5</v>
          </cell>
          <cell r="F99" t="str">
            <v>-</v>
          </cell>
          <cell r="G99">
            <v>1.49</v>
          </cell>
        </row>
        <row r="101">
          <cell r="D101">
            <v>0.45</v>
          </cell>
          <cell r="F101" t="str">
            <v>-</v>
          </cell>
          <cell r="G101">
            <v>1.6</v>
          </cell>
        </row>
      </sheetData>
      <sheetData sheetId="33">
        <row r="98">
          <cell r="D98">
            <v>0.8</v>
          </cell>
          <cell r="F98" t="str">
            <v>-</v>
          </cell>
          <cell r="G98">
            <v>2.66</v>
          </cell>
        </row>
        <row r="99">
          <cell r="D99">
            <v>0.4</v>
          </cell>
          <cell r="F99" t="str">
            <v>-</v>
          </cell>
          <cell r="G99">
            <v>1.49</v>
          </cell>
        </row>
        <row r="101">
          <cell r="D101">
            <v>0.4</v>
          </cell>
          <cell r="F101" t="str">
            <v>-</v>
          </cell>
          <cell r="G101">
            <v>1.2</v>
          </cell>
        </row>
      </sheetData>
      <sheetData sheetId="34">
        <row r="98">
          <cell r="D98">
            <v>0.8</v>
          </cell>
          <cell r="F98" t="str">
            <v>-</v>
          </cell>
          <cell r="G98">
            <v>2.79</v>
          </cell>
        </row>
        <row r="99">
          <cell r="D99">
            <v>0.4</v>
          </cell>
          <cell r="F99" t="str">
            <v>-</v>
          </cell>
          <cell r="G99">
            <v>1.49</v>
          </cell>
        </row>
        <row r="101">
          <cell r="D101">
            <v>0.4</v>
          </cell>
          <cell r="F101" t="str">
            <v>-</v>
          </cell>
          <cell r="G101">
            <v>1.29</v>
          </cell>
        </row>
      </sheetData>
      <sheetData sheetId="35">
        <row r="101">
          <cell r="D101">
            <v>0.45</v>
          </cell>
          <cell r="F101" t="str">
            <v>-</v>
          </cell>
          <cell r="G101">
            <v>1.29</v>
          </cell>
        </row>
      </sheetData>
      <sheetData sheetId="36">
        <row r="101">
          <cell r="D101">
            <v>0.5</v>
          </cell>
          <cell r="F101" t="str">
            <v>-</v>
          </cell>
          <cell r="G101">
            <v>1.37</v>
          </cell>
        </row>
      </sheetData>
      <sheetData sheetId="37">
        <row r="101">
          <cell r="D101">
            <v>0.45</v>
          </cell>
          <cell r="F101" t="str">
            <v>-</v>
          </cell>
          <cell r="G101">
            <v>1.37</v>
          </cell>
        </row>
      </sheetData>
      <sheetData sheetId="38">
        <row r="101">
          <cell r="D101">
            <v>0.4</v>
          </cell>
          <cell r="F101" t="str">
            <v>-</v>
          </cell>
          <cell r="G101">
            <v>1.32</v>
          </cell>
        </row>
      </sheetData>
      <sheetData sheetId="39">
        <row r="101">
          <cell r="D101">
            <v>0.4</v>
          </cell>
          <cell r="F101" t="str">
            <v>-</v>
          </cell>
          <cell r="G101">
            <v>1.7</v>
          </cell>
        </row>
      </sheetData>
      <sheetData sheetId="40">
        <row r="101">
          <cell r="D101">
            <v>0.4</v>
          </cell>
          <cell r="F101" t="str">
            <v>-</v>
          </cell>
          <cell r="G101">
            <v>1.66</v>
          </cell>
        </row>
      </sheetData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zoomScale="130" zoomScaleNormal="130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42" t="s">
        <v>31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43" t="s">
        <v>35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2:36" ht="21.75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32.25" customHeight="1">
      <c r="B9" s="44" t="s">
        <v>0</v>
      </c>
      <c r="C9" s="7" t="s">
        <v>15</v>
      </c>
      <c r="D9" s="7" t="s">
        <v>16</v>
      </c>
      <c r="E9" s="7" t="s">
        <v>17</v>
      </c>
      <c r="F9" s="8" t="s">
        <v>18</v>
      </c>
    </row>
    <row r="10" spans="2:36" ht="12.75" customHeight="1">
      <c r="B10" s="44"/>
      <c r="C10" s="45" t="s">
        <v>19</v>
      </c>
      <c r="D10" s="45"/>
      <c r="E10" s="45"/>
      <c r="F10" s="46"/>
    </row>
    <row r="11" spans="2:36" ht="9.9499999999999993" customHeight="1">
      <c r="B11" s="25">
        <v>1</v>
      </c>
      <c r="C11" s="26"/>
      <c r="D11" s="26"/>
      <c r="E11" s="26"/>
      <c r="F11" s="26"/>
    </row>
    <row r="12" spans="2:36" ht="9.9499999999999993" customHeight="1">
      <c r="B12" s="27">
        <v>2</v>
      </c>
      <c r="C12" s="28"/>
      <c r="D12" s="28"/>
      <c r="E12" s="28"/>
      <c r="F12" s="28"/>
    </row>
    <row r="13" spans="2:36" ht="9.9499999999999993" customHeight="1">
      <c r="B13" s="29">
        <v>3</v>
      </c>
      <c r="C13" s="26"/>
      <c r="D13" s="26"/>
      <c r="E13" s="26"/>
      <c r="F13" s="26"/>
    </row>
    <row r="14" spans="2:36" ht="9.9499999999999993" customHeight="1">
      <c r="B14" s="27">
        <v>4</v>
      </c>
      <c r="C14" s="28"/>
      <c r="D14" s="28"/>
      <c r="E14" s="28"/>
      <c r="F14" s="28"/>
    </row>
    <row r="15" spans="2:36" ht="9.9499999999999993" customHeight="1">
      <c r="B15" s="29">
        <v>5</v>
      </c>
      <c r="C15" s="26"/>
      <c r="D15" s="26"/>
      <c r="E15" s="26"/>
      <c r="F15" s="26"/>
    </row>
    <row r="16" spans="2:36" ht="9.9499999999999993" customHeight="1">
      <c r="B16" s="27">
        <v>6</v>
      </c>
      <c r="C16" s="28"/>
      <c r="D16" s="28"/>
      <c r="E16" s="28"/>
      <c r="F16" s="28"/>
    </row>
    <row r="17" spans="2:32" ht="9.9499999999999993" customHeight="1">
      <c r="B17" s="29">
        <v>7</v>
      </c>
      <c r="C17" s="26"/>
      <c r="D17" s="26"/>
      <c r="E17" s="26"/>
      <c r="F17" s="26"/>
    </row>
    <row r="18" spans="2:32" ht="9.9499999999999993" customHeight="1">
      <c r="B18" s="27">
        <v>8</v>
      </c>
      <c r="C18" s="28"/>
      <c r="D18" s="28"/>
      <c r="E18" s="28"/>
      <c r="F18" s="28"/>
    </row>
    <row r="19" spans="2:32" ht="9.9499999999999993" customHeight="1">
      <c r="B19" s="29">
        <v>9</v>
      </c>
      <c r="D19" s="26"/>
      <c r="E19" s="26"/>
      <c r="F19" s="26"/>
    </row>
    <row r="20" spans="2:32" ht="9.9499999999999993" customHeight="1">
      <c r="B20" s="27">
        <v>10</v>
      </c>
      <c r="C20" s="28"/>
      <c r="D20" s="28"/>
      <c r="E20" s="28"/>
      <c r="F20" s="28"/>
    </row>
    <row r="21" spans="2:32" ht="9.9499999999999993" customHeight="1">
      <c r="B21" s="29">
        <v>11</v>
      </c>
      <c r="C21" s="26"/>
      <c r="D21" s="26"/>
      <c r="E21" s="26"/>
      <c r="F21" s="26"/>
    </row>
    <row r="22" spans="2:32" ht="9.9499999999999993" customHeight="1">
      <c r="B22" s="27">
        <v>12</v>
      </c>
      <c r="C22" s="28"/>
      <c r="D22" s="28"/>
      <c r="E22" s="28"/>
      <c r="F22" s="28"/>
    </row>
    <row r="23" spans="2:32" ht="9.9499999999999993" customHeight="1">
      <c r="B23" s="29">
        <v>13</v>
      </c>
      <c r="C23" s="26"/>
      <c r="D23" s="26"/>
      <c r="E23" s="26"/>
      <c r="F23" s="26"/>
    </row>
    <row r="24" spans="2:32" ht="9.9499999999999993" customHeight="1">
      <c r="B24" s="27">
        <v>14</v>
      </c>
      <c r="C24" s="28"/>
      <c r="D24" s="28"/>
      <c r="E24" s="28"/>
      <c r="F24" s="28"/>
      <c r="S24" s="14" t="s">
        <v>21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26"/>
      <c r="D25" s="26"/>
      <c r="E25" s="26"/>
      <c r="F25" s="2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28"/>
      <c r="D26" s="28"/>
      <c r="E26" s="28"/>
      <c r="F26" s="28"/>
      <c r="S26" s="17">
        <v>2019</v>
      </c>
      <c r="T26" s="18"/>
      <c r="U26" s="18"/>
      <c r="V26" s="18"/>
      <c r="W26" s="18"/>
      <c r="X26" s="18"/>
      <c r="Y26" s="18">
        <v>0.69999999999999984</v>
      </c>
      <c r="Z26" s="18">
        <v>0.625</v>
      </c>
      <c r="AA26" s="18">
        <v>0.65</v>
      </c>
      <c r="AB26" s="18">
        <v>0.6</v>
      </c>
      <c r="AC26" s="18">
        <v>0.64999999999999991</v>
      </c>
      <c r="AD26" s="18"/>
      <c r="AE26" s="18"/>
      <c r="AF26" s="19">
        <f t="shared" ref="AF26:AF28" si="0">AVERAGE(T26:AE26)</f>
        <v>0.64499999999999991</v>
      </c>
    </row>
    <row r="27" spans="2:32" ht="9.9499999999999993" customHeight="1">
      <c r="B27" s="29">
        <v>17</v>
      </c>
      <c r="C27" s="26"/>
      <c r="D27" s="26"/>
      <c r="E27" s="26"/>
      <c r="F27" s="26"/>
      <c r="S27" s="17">
        <v>2020</v>
      </c>
      <c r="T27" s="18"/>
      <c r="U27" s="18"/>
      <c r="V27" s="18"/>
      <c r="W27" s="18"/>
      <c r="X27" s="18"/>
      <c r="Y27" s="18">
        <v>0.80000000000000016</v>
      </c>
      <c r="Z27" s="18">
        <v>0.55999999999999994</v>
      </c>
      <c r="AA27" s="18">
        <v>0.57499999999999996</v>
      </c>
      <c r="AB27" s="18">
        <v>0.66249999999999998</v>
      </c>
      <c r="AC27" s="18">
        <v>1</v>
      </c>
      <c r="AD27" s="18"/>
      <c r="AE27" s="18"/>
      <c r="AF27" s="19">
        <f t="shared" si="0"/>
        <v>0.71950000000000003</v>
      </c>
    </row>
    <row r="28" spans="2:32" ht="9.9499999999999993" customHeight="1">
      <c r="B28" s="27">
        <v>18</v>
      </c>
      <c r="C28" s="28"/>
      <c r="D28" s="28"/>
      <c r="E28" s="28"/>
      <c r="F28" s="28"/>
      <c r="G28" s="1"/>
      <c r="S28" s="17">
        <v>2021</v>
      </c>
      <c r="T28" s="18"/>
      <c r="U28" s="18"/>
      <c r="V28" s="18"/>
      <c r="W28" s="18"/>
      <c r="X28" s="18"/>
      <c r="Y28" s="18">
        <v>0.63333333333333341</v>
      </c>
      <c r="Z28" s="18">
        <v>0.61</v>
      </c>
      <c r="AA28" s="18">
        <v>0.6</v>
      </c>
      <c r="AB28" s="18">
        <v>0.72</v>
      </c>
      <c r="AC28" s="18">
        <v>0.9</v>
      </c>
      <c r="AD28" s="18"/>
      <c r="AE28" s="18"/>
      <c r="AF28" s="19">
        <f t="shared" si="0"/>
        <v>0.69266666666666665</v>
      </c>
    </row>
    <row r="29" spans="2:32" ht="9.9499999999999993" customHeight="1">
      <c r="B29" s="29">
        <v>19</v>
      </c>
      <c r="C29" s="26"/>
      <c r="D29" s="26" t="s">
        <v>32</v>
      </c>
      <c r="E29" s="26"/>
      <c r="F29" s="26"/>
      <c r="S29" s="17">
        <v>2022</v>
      </c>
      <c r="T29" s="18"/>
      <c r="U29" s="18"/>
      <c r="V29" s="18"/>
      <c r="W29" s="18"/>
      <c r="X29" s="18"/>
      <c r="Y29" s="18">
        <v>0.96666666666666667</v>
      </c>
      <c r="Z29" s="18">
        <v>0.77500000000000002</v>
      </c>
      <c r="AA29" s="18">
        <v>0.6875</v>
      </c>
      <c r="AB29" s="18">
        <v>0.6</v>
      </c>
      <c r="AC29" s="18"/>
      <c r="AD29" s="18"/>
      <c r="AE29" s="18"/>
      <c r="AF29" s="19">
        <f>AVERAGE(T29:AE29)</f>
        <v>0.7572916666666667</v>
      </c>
    </row>
    <row r="30" spans="2:32" ht="9.9499999999999993" customHeight="1">
      <c r="B30" s="27">
        <v>20</v>
      </c>
      <c r="C30" s="28"/>
      <c r="D30" s="28"/>
      <c r="E30" s="28"/>
      <c r="F30" s="28"/>
      <c r="S30" s="17">
        <v>2023</v>
      </c>
      <c r="T30" s="18"/>
      <c r="U30" s="18"/>
      <c r="V30" s="18"/>
      <c r="W30" s="18"/>
      <c r="X30" s="18"/>
      <c r="Y30" s="18">
        <v>0.63750000000000007</v>
      </c>
      <c r="Z30" s="18">
        <v>0.66249999999999998</v>
      </c>
      <c r="AA30" s="18">
        <v>0.79</v>
      </c>
      <c r="AB30" s="18">
        <v>0.85000000000000009</v>
      </c>
      <c r="AC30" s="18"/>
      <c r="AD30" s="18"/>
      <c r="AE30" s="18"/>
      <c r="AF30" s="19">
        <f>AVERAGE(T30:AE30)</f>
        <v>0.73499999999999999</v>
      </c>
    </row>
    <row r="31" spans="2:32" ht="9.9499999999999993" customHeight="1">
      <c r="B31" s="29">
        <v>21</v>
      </c>
      <c r="C31" s="38"/>
      <c r="D31" s="38"/>
      <c r="E31" s="38"/>
      <c r="F31" s="38"/>
      <c r="S31" s="17">
        <v>2024</v>
      </c>
      <c r="T31" s="18"/>
      <c r="U31" s="18"/>
      <c r="V31" s="18"/>
      <c r="W31" s="18"/>
      <c r="X31" s="18"/>
      <c r="Y31" s="18">
        <v>0.83333333333333337</v>
      </c>
      <c r="Z31" s="18">
        <v>0.8</v>
      </c>
      <c r="AA31" s="18">
        <v>0.8</v>
      </c>
      <c r="AB31" s="18">
        <v>0.9</v>
      </c>
      <c r="AC31" s="18"/>
      <c r="AD31" s="18"/>
      <c r="AE31" s="18"/>
      <c r="AF31" s="19">
        <f>AVERAGE(T31:AE31)</f>
        <v>0.83333333333333337</v>
      </c>
    </row>
    <row r="32" spans="2:32" ht="9.9499999999999993" customHeight="1">
      <c r="B32" s="27">
        <v>22</v>
      </c>
      <c r="C32" s="35">
        <v>0.54690000000000005</v>
      </c>
      <c r="D32" s="35">
        <f>'[1]22'!$D$98</f>
        <v>1</v>
      </c>
      <c r="E32" s="35" t="str">
        <f>'[1]22'!$F$98</f>
        <v>-</v>
      </c>
      <c r="F32" s="33">
        <f>'[1]22'!$G$98</f>
        <v>2.2599999999999998</v>
      </c>
      <c r="S32" s="17" t="s">
        <v>26</v>
      </c>
      <c r="T32" s="18"/>
      <c r="U32" s="18"/>
      <c r="V32" s="18"/>
      <c r="W32" s="18"/>
      <c r="X32" s="18"/>
      <c r="Y32" s="18">
        <f>MAX(Y26:Y31)</f>
        <v>0.96666666666666667</v>
      </c>
      <c r="Z32" s="18">
        <f t="shared" ref="Z32:AC32" si="1">MAX(Z26:Z31)</f>
        <v>0.8</v>
      </c>
      <c r="AA32" s="18">
        <f t="shared" si="1"/>
        <v>0.8</v>
      </c>
      <c r="AB32" s="18">
        <f t="shared" si="1"/>
        <v>0.9</v>
      </c>
      <c r="AC32" s="18">
        <f t="shared" si="1"/>
        <v>1</v>
      </c>
      <c r="AD32" s="18"/>
      <c r="AE32" s="18"/>
      <c r="AF32" s="19">
        <f t="shared" ref="AF32:AF34" si="2">AVERAGE(T32:AE32)</f>
        <v>0.89333333333333331</v>
      </c>
    </row>
    <row r="33" spans="2:32" ht="9.9499999999999993" customHeight="1">
      <c r="B33" s="29">
        <v>23</v>
      </c>
      <c r="C33" s="26">
        <v>0.54690000000000005</v>
      </c>
      <c r="D33" s="26">
        <f>'[1]23'!$D$98</f>
        <v>0.8</v>
      </c>
      <c r="E33" s="26" t="str">
        <f>'[1]23'!$F$98</f>
        <v>-</v>
      </c>
      <c r="F33" s="26">
        <f>'[1]23'!$G$98</f>
        <v>2.4300000000000002</v>
      </c>
      <c r="S33" s="17" t="s">
        <v>27</v>
      </c>
      <c r="T33" s="18"/>
      <c r="U33" s="18"/>
      <c r="V33" s="18"/>
      <c r="W33" s="18"/>
      <c r="X33" s="18"/>
      <c r="Y33" s="18">
        <f>MIN(Y26:Y31)</f>
        <v>0.63333333333333341</v>
      </c>
      <c r="Z33" s="18">
        <f t="shared" ref="Z33:AC33" si="3">MIN(Z26:Z31)</f>
        <v>0.55999999999999994</v>
      </c>
      <c r="AA33" s="18">
        <f t="shared" si="3"/>
        <v>0.57499999999999996</v>
      </c>
      <c r="AB33" s="18">
        <f t="shared" si="3"/>
        <v>0.6</v>
      </c>
      <c r="AC33" s="18">
        <f t="shared" si="3"/>
        <v>0.64999999999999991</v>
      </c>
      <c r="AD33" s="18"/>
      <c r="AE33" s="18"/>
      <c r="AF33" s="19">
        <f t="shared" si="2"/>
        <v>0.60366666666666657</v>
      </c>
    </row>
    <row r="34" spans="2:32" ht="9.9499999999999993" customHeight="1">
      <c r="B34" s="27">
        <v>24</v>
      </c>
      <c r="C34" s="28">
        <v>0.54690000000000005</v>
      </c>
      <c r="D34" s="28">
        <f>'[1]24'!$D$98</f>
        <v>0.95</v>
      </c>
      <c r="E34" s="28" t="str">
        <f>'[1]24'!$F$98</f>
        <v>-</v>
      </c>
      <c r="F34" s="33">
        <f>'[1]24'!$G$98</f>
        <v>2.44</v>
      </c>
      <c r="S34" s="17" t="s">
        <v>28</v>
      </c>
      <c r="T34" s="18"/>
      <c r="U34" s="18"/>
      <c r="V34" s="18"/>
      <c r="W34" s="18"/>
      <c r="X34" s="18"/>
      <c r="Y34" s="18">
        <f>AVERAGE(Y26:Y31)</f>
        <v>0.76180555555555562</v>
      </c>
      <c r="Z34" s="18">
        <f t="shared" ref="Z34:AC34" si="4">AVERAGE(Z26:Z31)</f>
        <v>0.67208333333333325</v>
      </c>
      <c r="AA34" s="18">
        <f t="shared" si="4"/>
        <v>0.68374999999999997</v>
      </c>
      <c r="AB34" s="18">
        <f t="shared" si="4"/>
        <v>0.72208333333333341</v>
      </c>
      <c r="AC34" s="18">
        <f t="shared" si="4"/>
        <v>0.85</v>
      </c>
      <c r="AD34" s="18"/>
      <c r="AE34" s="18"/>
      <c r="AF34" s="19">
        <f t="shared" si="2"/>
        <v>0.7379444444444444</v>
      </c>
    </row>
    <row r="35" spans="2:32" ht="9.9499999999999993" customHeight="1">
      <c r="B35" s="29">
        <v>25</v>
      </c>
      <c r="C35" s="26">
        <v>0.54690000000000005</v>
      </c>
      <c r="D35" s="26">
        <f>'[1]25'!$D$98</f>
        <v>0.9</v>
      </c>
      <c r="E35" s="26" t="str">
        <f>'[1]25'!$F$98</f>
        <v>-</v>
      </c>
      <c r="F35" s="26">
        <f>'[1]25'!$G$98</f>
        <v>2.61</v>
      </c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33">
        <v>0.54690000000000005</v>
      </c>
      <c r="D36" s="28">
        <f>'[1]26'!$D$98</f>
        <v>0.9</v>
      </c>
      <c r="E36" s="28" t="str">
        <f>'[1]26'!$F$98</f>
        <v>-</v>
      </c>
      <c r="F36" s="28">
        <f>'[1]26'!$G$98</f>
        <v>2.6</v>
      </c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26">
        <v>0.54690000000000005</v>
      </c>
      <c r="D37" s="26">
        <f>'[1]27'!$D$98</f>
        <v>0.8</v>
      </c>
      <c r="E37" s="26" t="str">
        <f>'[1]27'!$F$98</f>
        <v>-</v>
      </c>
      <c r="F37" s="26">
        <f>'[1]27'!$G$98</f>
        <v>2.6</v>
      </c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28">
        <v>0.54690000000000005</v>
      </c>
      <c r="D38" s="28">
        <f>'[1]28'!$D$98</f>
        <v>0.85</v>
      </c>
      <c r="E38" s="28" t="str">
        <f>'[1]28'!$F$98</f>
        <v>-</v>
      </c>
      <c r="F38" s="28">
        <f>'[1]28'!$G$98</f>
        <v>2.62</v>
      </c>
      <c r="S38" s="17" t="s">
        <v>29</v>
      </c>
      <c r="T38" s="18"/>
      <c r="U38" s="18"/>
      <c r="V38" s="18"/>
      <c r="W38" s="18"/>
      <c r="X38" s="18"/>
      <c r="Y38" s="18">
        <f>Y32</f>
        <v>0.96666666666666667</v>
      </c>
      <c r="Z38" s="18">
        <f t="shared" ref="Y38:AC40" si="5">Z32</f>
        <v>0.8</v>
      </c>
      <c r="AA38" s="18">
        <f t="shared" si="5"/>
        <v>0.8</v>
      </c>
      <c r="AB38" s="18">
        <f t="shared" si="5"/>
        <v>0.9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26">
        <v>0.54690000000000005</v>
      </c>
      <c r="D39" s="26">
        <f>'[1]29'!$D$98</f>
        <v>0.9</v>
      </c>
      <c r="E39" s="26" t="str">
        <f>'[1]29'!$F$98</f>
        <v>-</v>
      </c>
      <c r="F39" s="26">
        <f>'[1]29'!$G$98</f>
        <v>2.5299999999999998</v>
      </c>
      <c r="S39" s="17"/>
      <c r="T39" s="18"/>
      <c r="U39" s="18"/>
      <c r="V39" s="18"/>
      <c r="W39" s="18"/>
      <c r="X39" s="18"/>
      <c r="Y39" s="18">
        <f t="shared" si="5"/>
        <v>0.63333333333333341</v>
      </c>
      <c r="Z39" s="18">
        <f t="shared" si="5"/>
        <v>0.55999999999999994</v>
      </c>
      <c r="AA39" s="18">
        <f t="shared" si="5"/>
        <v>0.57499999999999996</v>
      </c>
      <c r="AB39" s="18">
        <f t="shared" si="5"/>
        <v>0.6</v>
      </c>
      <c r="AC39" s="18">
        <f t="shared" si="5"/>
        <v>0.64999999999999991</v>
      </c>
      <c r="AD39" s="18"/>
      <c r="AE39" s="18"/>
      <c r="AF39" s="15"/>
    </row>
    <row r="40" spans="2:32" ht="9.9499999999999993" customHeight="1">
      <c r="B40" s="27">
        <v>30</v>
      </c>
      <c r="C40" s="28">
        <v>0.54690000000000005</v>
      </c>
      <c r="D40" s="28">
        <f>'[1]30'!$D$98</f>
        <v>1.1000000000000001</v>
      </c>
      <c r="E40" s="28" t="str">
        <f>'[1]30'!$F$98</f>
        <v>-</v>
      </c>
      <c r="F40" s="28">
        <f>'[1]30'!$G$98</f>
        <v>2.5</v>
      </c>
      <c r="S40" s="20" t="str">
        <f>S34</f>
        <v>Promedio 2019 - 2024</v>
      </c>
      <c r="T40" s="21"/>
      <c r="U40" s="21"/>
      <c r="V40" s="21"/>
      <c r="W40" s="21"/>
      <c r="X40" s="21"/>
      <c r="Y40" s="21">
        <f t="shared" si="5"/>
        <v>0.76180555555555562</v>
      </c>
      <c r="Z40" s="21">
        <f t="shared" si="5"/>
        <v>0.67208333333333325</v>
      </c>
      <c r="AA40" s="21">
        <f t="shared" si="5"/>
        <v>0.68374999999999997</v>
      </c>
      <c r="AB40" s="21">
        <f t="shared" si="5"/>
        <v>0.72208333333333341</v>
      </c>
      <c r="AC40" s="21">
        <f t="shared" si="5"/>
        <v>0.85</v>
      </c>
      <c r="AD40" s="21"/>
      <c r="AE40" s="21"/>
      <c r="AF40" s="15"/>
    </row>
    <row r="41" spans="2:32" ht="9.9499999999999993" customHeight="1">
      <c r="B41" s="29">
        <v>31</v>
      </c>
      <c r="C41" s="26">
        <v>0.54690000000000005</v>
      </c>
      <c r="D41" s="26">
        <f>'[1]31'!$D$98</f>
        <v>1</v>
      </c>
      <c r="E41" s="26" t="str">
        <f>'[1]31'!$F$98</f>
        <v>-</v>
      </c>
      <c r="F41" s="26">
        <f>'[1]31'!$G$98</f>
        <v>2.71</v>
      </c>
      <c r="S41" s="17">
        <v>2025</v>
      </c>
      <c r="T41" s="22"/>
      <c r="U41" s="22"/>
      <c r="V41" s="22"/>
      <c r="W41" s="22"/>
      <c r="X41" s="22">
        <f>AVERAGE(D29:D32)</f>
        <v>1</v>
      </c>
      <c r="Y41" s="22">
        <f>AVERAGE(D33:D35)</f>
        <v>0.8833333333333333</v>
      </c>
      <c r="Z41" s="22">
        <f>AVERAGE(D37:D41)</f>
        <v>0.93</v>
      </c>
      <c r="AA41" s="22">
        <f>AVERAGE(D42:D45)</f>
        <v>0.89999999999999991</v>
      </c>
      <c r="AB41" s="22"/>
      <c r="AC41" s="22"/>
      <c r="AD41" s="22"/>
      <c r="AE41" s="22"/>
      <c r="AF41" s="15"/>
    </row>
    <row r="42" spans="2:32" ht="9.9499999999999993" customHeight="1">
      <c r="B42" s="27">
        <v>32</v>
      </c>
      <c r="C42" s="28">
        <v>0.54690000000000005</v>
      </c>
      <c r="D42" s="28">
        <f>'[1]32'!$D$98</f>
        <v>1</v>
      </c>
      <c r="E42" s="28" t="str">
        <f>'[1]32'!$F$98</f>
        <v>-</v>
      </c>
      <c r="F42" s="28">
        <f>'[1]32'!$G$98</f>
        <v>2.66</v>
      </c>
    </row>
    <row r="43" spans="2:32" ht="9.9499999999999993" customHeight="1">
      <c r="B43" s="29">
        <v>33</v>
      </c>
      <c r="C43" s="26">
        <v>0.54690000000000005</v>
      </c>
      <c r="D43" s="26">
        <f>'[1]33'!$D$98</f>
        <v>1</v>
      </c>
      <c r="E43" s="26" t="str">
        <f>'[1]33'!$F$98</f>
        <v>-</v>
      </c>
      <c r="F43" s="26">
        <f>'[1]33'!$G$98</f>
        <v>2.66</v>
      </c>
    </row>
    <row r="44" spans="2:32" ht="9.9499999999999993" customHeight="1">
      <c r="B44" s="27">
        <v>34</v>
      </c>
      <c r="C44" s="28">
        <v>0.54690000000000005</v>
      </c>
      <c r="D44" s="28">
        <f>'[1]34'!$D$98</f>
        <v>0.8</v>
      </c>
      <c r="E44" s="28" t="str">
        <f>'[1]34'!$F$98</f>
        <v>-</v>
      </c>
      <c r="F44" s="28">
        <f>'[1]34'!$G$98</f>
        <v>2.66</v>
      </c>
    </row>
    <row r="45" spans="2:32" ht="9.9499999999999993" customHeight="1">
      <c r="B45" s="29">
        <v>35</v>
      </c>
      <c r="C45" s="26">
        <v>0.54690000000000005</v>
      </c>
      <c r="D45" s="26">
        <f>'[1]35'!$D$98</f>
        <v>0.8</v>
      </c>
      <c r="E45" s="34" t="str">
        <f>'[1]35'!$F$98</f>
        <v>-</v>
      </c>
      <c r="F45" s="26">
        <f>'[1]35'!$G$98</f>
        <v>2.79</v>
      </c>
      <c r="S45" s="14" t="s">
        <v>20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28"/>
      <c r="D46" s="28"/>
      <c r="E46" s="28"/>
      <c r="F46" s="28"/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26"/>
      <c r="D47" s="26" t="s">
        <v>33</v>
      </c>
      <c r="E47" s="26"/>
      <c r="F47" s="26"/>
      <c r="S47" s="17">
        <v>2019</v>
      </c>
      <c r="T47" s="18"/>
      <c r="U47" s="18"/>
      <c r="V47" s="18"/>
      <c r="W47" s="18"/>
      <c r="X47" s="18"/>
      <c r="Y47" s="18"/>
      <c r="Z47" s="18">
        <v>2.139046245421246</v>
      </c>
      <c r="AA47" s="18">
        <v>2.0357006105006104</v>
      </c>
      <c r="AB47" s="18">
        <v>1.9617045454545454</v>
      </c>
      <c r="AC47" s="18">
        <v>1.9764743589743587</v>
      </c>
      <c r="AD47" s="18"/>
      <c r="AE47" s="18"/>
      <c r="AF47" s="19">
        <f t="shared" ref="AF47:AF55" si="6">AVERAGE(T47:AE47)</f>
        <v>2.0282314400876902</v>
      </c>
    </row>
    <row r="48" spans="2:32" ht="9.9499999999999993" customHeight="1">
      <c r="B48" s="27">
        <v>38</v>
      </c>
      <c r="C48" s="28"/>
      <c r="D48" s="28"/>
      <c r="E48" s="28"/>
      <c r="F48" s="28"/>
      <c r="S48" s="17">
        <v>2020</v>
      </c>
      <c r="T48" s="18"/>
      <c r="U48" s="18"/>
      <c r="V48" s="18"/>
      <c r="W48" s="18"/>
      <c r="X48" s="18"/>
      <c r="Y48" s="18"/>
      <c r="Z48" s="18">
        <v>2.3784119658119658</v>
      </c>
      <c r="AA48" s="18">
        <v>2.0506410256410255</v>
      </c>
      <c r="AB48" s="18">
        <v>1.9131794871794867</v>
      </c>
      <c r="AC48" s="18">
        <v>2.1259884615384612</v>
      </c>
      <c r="AD48" s="18"/>
      <c r="AE48" s="18"/>
      <c r="AF48" s="19">
        <f t="shared" si="6"/>
        <v>2.1170552350427347</v>
      </c>
    </row>
    <row r="49" spans="2:32" ht="9.9499999999999993" customHeight="1">
      <c r="B49" s="29">
        <v>39</v>
      </c>
      <c r="C49" s="26"/>
      <c r="D49" s="26"/>
      <c r="E49" s="26"/>
      <c r="F49" s="26"/>
      <c r="S49" s="17">
        <v>2021</v>
      </c>
      <c r="T49" s="18"/>
      <c r="U49" s="18"/>
      <c r="V49" s="18"/>
      <c r="W49" s="18"/>
      <c r="X49" s="18"/>
      <c r="Y49" s="18"/>
      <c r="Z49" s="18">
        <v>2.1857611994938537</v>
      </c>
      <c r="AA49" s="18">
        <v>1.9096683599419448</v>
      </c>
      <c r="AB49" s="18">
        <v>1.8937264150943396</v>
      </c>
      <c r="AC49" s="18">
        <v>1.8598519593613936</v>
      </c>
      <c r="AD49" s="18"/>
      <c r="AE49" s="18"/>
      <c r="AF49" s="19">
        <f t="shared" si="6"/>
        <v>1.9622519834728829</v>
      </c>
    </row>
    <row r="50" spans="2:32" ht="9.9499999999999993" customHeight="1">
      <c r="B50" s="27">
        <v>40</v>
      </c>
      <c r="C50" s="39"/>
      <c r="D50" s="39"/>
      <c r="E50" s="39"/>
      <c r="F50" s="39"/>
      <c r="S50" s="17">
        <v>2022</v>
      </c>
      <c r="T50" s="18"/>
      <c r="U50" s="18"/>
      <c r="V50" s="18"/>
      <c r="W50" s="18"/>
      <c r="X50" s="18"/>
      <c r="Y50" s="18">
        <v>2.84</v>
      </c>
      <c r="Z50" s="18">
        <v>2.6475</v>
      </c>
      <c r="AA50" s="18">
        <v>2.42</v>
      </c>
      <c r="AB50" s="18">
        <v>2.34</v>
      </c>
      <c r="AC50" s="18">
        <v>2.7549999999999999</v>
      </c>
      <c r="AD50" s="18"/>
      <c r="AE50" s="18"/>
      <c r="AF50" s="19">
        <f t="shared" si="6"/>
        <v>2.6004999999999994</v>
      </c>
    </row>
    <row r="51" spans="2:32" ht="9.9499999999999993" customHeight="1">
      <c r="B51" s="29">
        <v>41</v>
      </c>
      <c r="C51" s="26"/>
      <c r="D51" s="26"/>
      <c r="E51" s="26"/>
      <c r="F51" s="26"/>
      <c r="S51" s="17">
        <v>2023</v>
      </c>
      <c r="T51" s="18"/>
      <c r="U51" s="18"/>
      <c r="V51" s="18"/>
      <c r="W51" s="18"/>
      <c r="X51" s="18"/>
      <c r="Y51" s="18">
        <v>2.7425000000000002</v>
      </c>
      <c r="Z51" s="18">
        <v>2.4874999999999998</v>
      </c>
      <c r="AA51" s="18">
        <v>2.5300000000000002</v>
      </c>
      <c r="AB51" s="18">
        <v>2.7075</v>
      </c>
      <c r="AC51" s="18">
        <v>3.01</v>
      </c>
      <c r="AD51" s="18"/>
      <c r="AE51" s="18"/>
      <c r="AF51" s="19">
        <f t="shared" si="6"/>
        <v>2.6955</v>
      </c>
    </row>
    <row r="52" spans="2:32" ht="9.9499999999999993" customHeight="1">
      <c r="B52" s="27">
        <v>42</v>
      </c>
      <c r="C52" s="39"/>
      <c r="D52" s="39"/>
      <c r="E52" s="39"/>
      <c r="F52" s="39"/>
      <c r="S52" s="17">
        <v>2024</v>
      </c>
      <c r="T52" s="18"/>
      <c r="U52" s="18"/>
      <c r="V52" s="18"/>
      <c r="W52" s="18"/>
      <c r="X52" s="18"/>
      <c r="Y52" s="18">
        <v>2.56</v>
      </c>
      <c r="Z52" s="18">
        <v>2.5724999999999998</v>
      </c>
      <c r="AA52" s="18">
        <v>2.4340000000000002</v>
      </c>
      <c r="AB52" s="18">
        <v>2.3733333333333335</v>
      </c>
      <c r="AC52" s="18"/>
      <c r="AD52" s="18"/>
      <c r="AE52" s="18"/>
      <c r="AF52" s="19">
        <f t="shared" si="6"/>
        <v>2.4849583333333336</v>
      </c>
    </row>
    <row r="53" spans="2:32" ht="9.9499999999999993" customHeight="1">
      <c r="B53" s="29">
        <v>43</v>
      </c>
      <c r="C53" s="38"/>
      <c r="D53" s="38"/>
      <c r="E53" s="38"/>
      <c r="F53" s="38"/>
      <c r="S53" s="17" t="s">
        <v>26</v>
      </c>
      <c r="T53" s="18"/>
      <c r="U53" s="18"/>
      <c r="V53" s="18"/>
      <c r="W53" s="18"/>
      <c r="X53" s="18"/>
      <c r="Y53" s="18">
        <f>MAX(Y47:Y52)</f>
        <v>2.84</v>
      </c>
      <c r="Z53" s="18">
        <f t="shared" ref="Z53:AC53" si="7">MAX(Z47:Z52)</f>
        <v>2.6475</v>
      </c>
      <c r="AA53" s="18">
        <f t="shared" si="7"/>
        <v>2.5300000000000002</v>
      </c>
      <c r="AB53" s="18">
        <f t="shared" si="7"/>
        <v>2.7075</v>
      </c>
      <c r="AC53" s="18">
        <f t="shared" si="7"/>
        <v>3.01</v>
      </c>
      <c r="AD53" s="18"/>
      <c r="AE53" s="18"/>
      <c r="AF53" s="19">
        <f t="shared" si="6"/>
        <v>2.7469999999999999</v>
      </c>
    </row>
    <row r="54" spans="2:32" ht="9.9499999999999993" customHeight="1">
      <c r="B54" s="27">
        <v>44</v>
      </c>
      <c r="C54" s="28"/>
      <c r="D54" s="28"/>
      <c r="E54" s="28"/>
      <c r="F54" s="28"/>
      <c r="S54" s="17" t="s">
        <v>27</v>
      </c>
      <c r="T54" s="18"/>
      <c r="U54" s="18"/>
      <c r="V54" s="18"/>
      <c r="W54" s="18"/>
      <c r="X54" s="18"/>
      <c r="Y54" s="18">
        <f>MIN(Y47:Y52)</f>
        <v>2.56</v>
      </c>
      <c r="Z54" s="18">
        <f t="shared" ref="Z54:AC54" si="8">MIN(Z47:Z52)</f>
        <v>2.139046245421246</v>
      </c>
      <c r="AA54" s="18">
        <f t="shared" si="8"/>
        <v>1.9096683599419448</v>
      </c>
      <c r="AB54" s="18">
        <f t="shared" si="8"/>
        <v>1.8937264150943396</v>
      </c>
      <c r="AC54" s="18">
        <f t="shared" si="8"/>
        <v>1.8598519593613936</v>
      </c>
      <c r="AD54" s="18"/>
      <c r="AE54" s="18"/>
      <c r="AF54" s="19">
        <f t="shared" si="6"/>
        <v>2.0724585959637847</v>
      </c>
    </row>
    <row r="55" spans="2:32" ht="9.9499999999999993" customHeight="1">
      <c r="B55" s="29">
        <v>45</v>
      </c>
      <c r="C55" s="26"/>
      <c r="D55" s="26"/>
      <c r="E55" s="26"/>
      <c r="F55" s="26"/>
      <c r="S55" s="17" t="s">
        <v>28</v>
      </c>
      <c r="T55" s="18"/>
      <c r="U55" s="18"/>
      <c r="V55" s="18"/>
      <c r="W55" s="18"/>
      <c r="X55" s="18"/>
      <c r="Y55" s="18">
        <f>AVERAGE(Y47:Y52)</f>
        <v>2.7141666666666668</v>
      </c>
      <c r="Z55" s="18">
        <f t="shared" ref="Z55:AC55" si="9">AVERAGE(Z47:Z52)</f>
        <v>2.401786568454511</v>
      </c>
      <c r="AA55" s="18">
        <f t="shared" si="9"/>
        <v>2.2300016660139304</v>
      </c>
      <c r="AB55" s="18">
        <f t="shared" si="9"/>
        <v>2.1982406301769504</v>
      </c>
      <c r="AC55" s="18">
        <f t="shared" si="9"/>
        <v>2.3454629559748428</v>
      </c>
      <c r="AD55" s="18"/>
      <c r="AE55" s="18"/>
      <c r="AF55" s="19">
        <f t="shared" si="6"/>
        <v>2.3779316974573801</v>
      </c>
    </row>
    <row r="56" spans="2:32" ht="9.9499999999999993" customHeight="1">
      <c r="B56" s="27">
        <v>46</v>
      </c>
      <c r="C56" s="28"/>
      <c r="D56" s="28"/>
      <c r="E56" s="28"/>
      <c r="F56" s="2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26"/>
      <c r="D57" s="26"/>
      <c r="E57" s="26"/>
      <c r="F57" s="2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40"/>
      <c r="D58" s="28"/>
      <c r="E58" s="28"/>
      <c r="F58" s="28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37"/>
      <c r="D59" s="26"/>
      <c r="E59" s="26"/>
      <c r="F59" s="26"/>
      <c r="S59" s="17" t="s">
        <v>29</v>
      </c>
      <c r="T59" s="18"/>
      <c r="U59" s="18"/>
      <c r="V59" s="18"/>
      <c r="W59" s="18"/>
      <c r="X59" s="18"/>
      <c r="Y59" s="18">
        <f t="shared" ref="Y59:AC61" si="10">Y53</f>
        <v>2.84</v>
      </c>
      <c r="Z59" s="18">
        <f t="shared" si="10"/>
        <v>2.6475</v>
      </c>
      <c r="AA59" s="18">
        <f t="shared" si="10"/>
        <v>2.5300000000000002</v>
      </c>
      <c r="AB59" s="18">
        <f t="shared" si="10"/>
        <v>2.7075</v>
      </c>
      <c r="AC59" s="18">
        <f t="shared" si="10"/>
        <v>3.01</v>
      </c>
      <c r="AD59" s="18"/>
      <c r="AE59" s="18"/>
      <c r="AF59" s="15"/>
    </row>
    <row r="60" spans="2:32" ht="9.9499999999999993" customHeight="1">
      <c r="B60" s="27">
        <v>50</v>
      </c>
      <c r="C60" s="28"/>
      <c r="D60" s="28"/>
      <c r="E60" s="28"/>
      <c r="F60" s="28"/>
      <c r="S60" s="17"/>
      <c r="T60" s="18"/>
      <c r="U60" s="18"/>
      <c r="V60" s="18"/>
      <c r="W60" s="18"/>
      <c r="X60" s="18"/>
      <c r="Y60" s="18">
        <f t="shared" si="10"/>
        <v>2.56</v>
      </c>
      <c r="Z60" s="18">
        <f t="shared" si="10"/>
        <v>2.139046245421246</v>
      </c>
      <c r="AA60" s="18">
        <f t="shared" si="10"/>
        <v>1.9096683599419448</v>
      </c>
      <c r="AB60" s="18">
        <f t="shared" si="10"/>
        <v>1.8937264150943396</v>
      </c>
      <c r="AC60" s="18">
        <f t="shared" si="10"/>
        <v>1.8598519593613936</v>
      </c>
      <c r="AD60" s="18"/>
      <c r="AE60" s="18"/>
      <c r="AF60" s="15"/>
    </row>
    <row r="61" spans="2:32" ht="9.9499999999999993" customHeight="1">
      <c r="B61" s="29">
        <v>51</v>
      </c>
      <c r="C61" s="26"/>
      <c r="D61" s="26"/>
      <c r="E61" s="26"/>
      <c r="F61" s="26"/>
      <c r="S61" s="20" t="str">
        <f>S55</f>
        <v>Promedio 2019 - 2024</v>
      </c>
      <c r="T61" s="21"/>
      <c r="U61" s="21"/>
      <c r="V61" s="21"/>
      <c r="W61" s="21"/>
      <c r="X61" s="21"/>
      <c r="Y61" s="21">
        <f t="shared" si="10"/>
        <v>2.7141666666666668</v>
      </c>
      <c r="Z61" s="21">
        <f t="shared" si="10"/>
        <v>2.401786568454511</v>
      </c>
      <c r="AA61" s="21">
        <f t="shared" si="10"/>
        <v>2.2300016660139304</v>
      </c>
      <c r="AB61" s="21">
        <f t="shared" si="10"/>
        <v>2.1982406301769504</v>
      </c>
      <c r="AC61" s="21">
        <f t="shared" si="10"/>
        <v>2.3454629559748428</v>
      </c>
      <c r="AD61" s="21"/>
      <c r="AE61" s="21"/>
      <c r="AF61" s="15"/>
    </row>
    <row r="62" spans="2:32" ht="9.9499999999999993" customHeight="1">
      <c r="B62" s="27">
        <v>52</v>
      </c>
      <c r="C62" s="28"/>
      <c r="D62" s="28"/>
      <c r="E62" s="28"/>
      <c r="F62" s="28"/>
      <c r="S62" s="17">
        <v>2025</v>
      </c>
      <c r="T62" s="22"/>
      <c r="U62" s="22"/>
      <c r="V62" s="22"/>
      <c r="W62" s="22"/>
      <c r="X62" s="22">
        <f>AVERAGE(F29:F32)</f>
        <v>2.2599999999999998</v>
      </c>
      <c r="Y62" s="22">
        <f>AVERAGE(F33:F35)</f>
        <v>2.4933333333333336</v>
      </c>
      <c r="Z62" s="22">
        <f>AVERAGE(F36:F41)</f>
        <v>2.5933333333333333</v>
      </c>
      <c r="AA62" s="22">
        <f>AVERAGE(F42:F45)</f>
        <v>2.6924999999999999</v>
      </c>
      <c r="AB62" s="22"/>
      <c r="AC62" s="22"/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99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>
        <f>(D19-C36)/C36</f>
        <v>-1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#VALUE!</v>
      </c>
    </row>
    <row r="87" spans="18:18">
      <c r="R87" s="12" t="e">
        <f t="shared" si="11"/>
        <v>#DIV/0!</v>
      </c>
    </row>
    <row r="88" spans="18:18">
      <c r="R88" s="12" t="e">
        <f>(D31-#REF!)/#REF!</f>
        <v>#REF!</v>
      </c>
    </row>
    <row r="89" spans="18:18">
      <c r="R89" s="12" t="e">
        <f>(D32-#REF!)/#REF!</f>
        <v>#REF!</v>
      </c>
    </row>
    <row r="90" spans="18:18">
      <c r="R90" s="12">
        <f t="shared" si="11"/>
        <v>0.46279027244468818</v>
      </c>
    </row>
    <row r="91" spans="18:18">
      <c r="R91" s="12">
        <f t="shared" si="11"/>
        <v>0.73706344852806704</v>
      </c>
    </row>
    <row r="92" spans="18:18">
      <c r="R92" s="12">
        <f t="shared" si="11"/>
        <v>0.6456390565002742</v>
      </c>
    </row>
    <row r="93" spans="18:18">
      <c r="R93" s="12">
        <f t="shared" si="11"/>
        <v>0.6456390565002742</v>
      </c>
    </row>
    <row r="94" spans="18:18">
      <c r="R94" s="12">
        <f t="shared" si="11"/>
        <v>0.46279027244468818</v>
      </c>
    </row>
    <row r="95" spans="18:18">
      <c r="R95" s="12">
        <f t="shared" si="11"/>
        <v>0.55421466447248102</v>
      </c>
    </row>
    <row r="96" spans="18:18">
      <c r="R96" s="12">
        <f t="shared" si="11"/>
        <v>0.6456390565002742</v>
      </c>
    </row>
    <row r="97" spans="18:18">
      <c r="R97" s="12">
        <f t="shared" si="11"/>
        <v>1.0113366246114464</v>
      </c>
    </row>
    <row r="98" spans="18:18">
      <c r="R98" s="12">
        <f t="shared" si="11"/>
        <v>0.82848784055586011</v>
      </c>
    </row>
    <row r="99" spans="18:18">
      <c r="R99" s="12">
        <f t="shared" si="11"/>
        <v>0.82848784055586011</v>
      </c>
    </row>
    <row r="100" spans="18:18">
      <c r="R100" s="12">
        <f t="shared" ref="R100:R117" si="12">(D43-C43)/C43</f>
        <v>0.82848784055586011</v>
      </c>
    </row>
    <row r="101" spans="18:18">
      <c r="R101" s="12">
        <f t="shared" si="12"/>
        <v>0.46279027244468818</v>
      </c>
    </row>
    <row r="102" spans="18:18">
      <c r="R102" s="12">
        <f t="shared" si="12"/>
        <v>0.46279027244468818</v>
      </c>
    </row>
    <row r="103" spans="18:18">
      <c r="R103" s="12" t="e">
        <f t="shared" si="12"/>
        <v>#DIV/0!</v>
      </c>
    </row>
    <row r="104" spans="18:18">
      <c r="R104" s="12" t="e">
        <f t="shared" si="12"/>
        <v>#VALUE!</v>
      </c>
    </row>
    <row r="105" spans="18:18">
      <c r="R105" s="12" t="e">
        <f t="shared" si="12"/>
        <v>#DIV/0!</v>
      </c>
    </row>
    <row r="106" spans="18:18">
      <c r="R106" s="12" t="e">
        <f t="shared" si="12"/>
        <v>#DIV/0!</v>
      </c>
    </row>
    <row r="107" spans="18:18">
      <c r="R107" s="12" t="e">
        <f>(C50-#REF!)/#REF!</f>
        <v>#REF!</v>
      </c>
    </row>
    <row r="108" spans="18:18">
      <c r="R108" s="12" t="e">
        <f t="shared" si="12"/>
        <v>#DIV/0!</v>
      </c>
    </row>
    <row r="109" spans="18:18">
      <c r="R109" s="12" t="e">
        <f>(C52-#REF!)/#REF!</f>
        <v>#REF!</v>
      </c>
    </row>
    <row r="110" spans="18:18">
      <c r="R110" s="12" t="e">
        <f>(C53-#REF!)/#REF!</f>
        <v>#REF!</v>
      </c>
    </row>
    <row r="111" spans="18:18">
      <c r="R111" s="12" t="e">
        <f t="shared" si="12"/>
        <v>#DIV/0!</v>
      </c>
    </row>
    <row r="112" spans="18:18">
      <c r="R112" s="12" t="e">
        <f t="shared" si="12"/>
        <v>#DIV/0!</v>
      </c>
    </row>
    <row r="113" spans="18:18">
      <c r="R113" s="12" t="e">
        <f t="shared" si="12"/>
        <v>#DIV/0!</v>
      </c>
    </row>
    <row r="114" spans="18:18">
      <c r="R114" s="12" t="e">
        <f t="shared" si="12"/>
        <v>#DIV/0!</v>
      </c>
    </row>
    <row r="115" spans="18:18">
      <c r="R115" s="12" t="e">
        <f>(D58-C59)/C59</f>
        <v>#DIV/0!</v>
      </c>
    </row>
    <row r="116" spans="18:18">
      <c r="R116" s="12" t="e">
        <f>(D59-#REF!)/#REF!</f>
        <v>#REF!</v>
      </c>
    </row>
    <row r="117" spans="18:18">
      <c r="R117" s="12" t="e">
        <f t="shared" si="12"/>
        <v>#DIV/0!</v>
      </c>
    </row>
  </sheetData>
  <mergeCells count="4">
    <mergeCell ref="B6:L6"/>
    <mergeCell ref="B7:L8"/>
    <mergeCell ref="B9:B10"/>
    <mergeCell ref="C10:F10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zoomScale="130" zoomScaleNormal="130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42" t="s">
        <v>30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43" t="s">
        <v>34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2:36" ht="21.75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32.25" customHeight="1">
      <c r="B9" s="44" t="s">
        <v>0</v>
      </c>
      <c r="C9" s="7" t="s">
        <v>15</v>
      </c>
      <c r="D9" s="7" t="s">
        <v>16</v>
      </c>
      <c r="E9" s="7" t="s">
        <v>17</v>
      </c>
      <c r="F9" s="8" t="s">
        <v>18</v>
      </c>
    </row>
    <row r="10" spans="2:36" ht="12.75" customHeight="1">
      <c r="B10" s="44"/>
      <c r="C10" s="45" t="s">
        <v>19</v>
      </c>
      <c r="D10" s="45"/>
      <c r="E10" s="45"/>
      <c r="F10" s="46"/>
    </row>
    <row r="11" spans="2:36" ht="9.9499999999999993" customHeight="1">
      <c r="B11" s="25">
        <v>1</v>
      </c>
      <c r="C11" s="26"/>
      <c r="D11" s="26"/>
      <c r="E11" s="26"/>
      <c r="F11" s="26"/>
    </row>
    <row r="12" spans="2:36" ht="9.9499999999999993" customHeight="1">
      <c r="B12" s="27">
        <v>2</v>
      </c>
      <c r="C12" s="28"/>
      <c r="D12" s="28"/>
      <c r="E12" s="28"/>
      <c r="F12" s="28"/>
    </row>
    <row r="13" spans="2:36" ht="9.9499999999999993" customHeight="1">
      <c r="B13" s="29">
        <v>3</v>
      </c>
      <c r="C13" s="26"/>
      <c r="D13" s="26"/>
      <c r="E13" s="26"/>
      <c r="F13" s="26"/>
    </row>
    <row r="14" spans="2:36" ht="9.9499999999999993" customHeight="1">
      <c r="B14" s="27">
        <v>4</v>
      </c>
      <c r="C14" s="28"/>
      <c r="D14" s="28"/>
      <c r="E14" s="28"/>
      <c r="F14" s="28"/>
    </row>
    <row r="15" spans="2:36" ht="9.9499999999999993" customHeight="1">
      <c r="B15" s="29">
        <v>5</v>
      </c>
      <c r="C15" s="26"/>
      <c r="D15" s="26"/>
      <c r="E15" s="26"/>
      <c r="F15" s="26"/>
    </row>
    <row r="16" spans="2:36" ht="9.9499999999999993" customHeight="1">
      <c r="B16" s="27">
        <v>6</v>
      </c>
      <c r="C16" s="28"/>
      <c r="D16" s="28"/>
      <c r="E16" s="28"/>
      <c r="F16" s="28"/>
    </row>
    <row r="17" spans="2:32" ht="9.9499999999999993" customHeight="1">
      <c r="B17" s="29">
        <v>7</v>
      </c>
      <c r="C17" s="26"/>
      <c r="D17" s="26"/>
      <c r="E17" s="26"/>
      <c r="F17" s="26"/>
    </row>
    <row r="18" spans="2:32" ht="9.9499999999999993" customHeight="1">
      <c r="B18" s="27">
        <v>8</v>
      </c>
      <c r="C18" s="28"/>
      <c r="D18" s="28"/>
      <c r="E18" s="28"/>
      <c r="F18" s="28"/>
    </row>
    <row r="19" spans="2:32" ht="9.9499999999999993" customHeight="1">
      <c r="B19" s="29">
        <v>9</v>
      </c>
      <c r="C19" s="26"/>
      <c r="D19" s="26"/>
      <c r="E19" s="26"/>
      <c r="F19" s="26"/>
    </row>
    <row r="20" spans="2:32" ht="9.9499999999999993" customHeight="1">
      <c r="B20" s="27">
        <v>10</v>
      </c>
      <c r="C20" s="28"/>
      <c r="D20" s="28"/>
      <c r="E20" s="28"/>
      <c r="F20" s="28"/>
    </row>
    <row r="21" spans="2:32" ht="9.9499999999999993" customHeight="1">
      <c r="B21" s="29">
        <v>11</v>
      </c>
      <c r="C21" s="26"/>
      <c r="D21" s="26"/>
      <c r="E21" s="26"/>
      <c r="F21" s="26"/>
    </row>
    <row r="22" spans="2:32" ht="9.9499999999999993" customHeight="1">
      <c r="B22" s="27">
        <v>12</v>
      </c>
      <c r="C22" s="28"/>
      <c r="D22" s="28"/>
      <c r="E22" s="28"/>
      <c r="F22" s="28"/>
    </row>
    <row r="23" spans="2:32" ht="9.9499999999999993" customHeight="1">
      <c r="B23" s="29">
        <v>13</v>
      </c>
      <c r="C23" s="26"/>
      <c r="D23" s="26"/>
      <c r="E23" s="26"/>
      <c r="F23" s="26"/>
    </row>
    <row r="24" spans="2:32" ht="9.9499999999999993" customHeight="1">
      <c r="B24" s="27">
        <v>14</v>
      </c>
      <c r="C24" s="28"/>
      <c r="D24" s="28"/>
      <c r="E24" s="28"/>
      <c r="F24" s="28"/>
      <c r="S24" s="14" t="s">
        <v>23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26"/>
      <c r="D25" s="26"/>
      <c r="E25" s="26"/>
      <c r="F25" s="2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28"/>
      <c r="D26" s="28"/>
      <c r="E26" s="28"/>
      <c r="F26" s="28"/>
      <c r="S26" s="17">
        <v>2019</v>
      </c>
      <c r="T26" s="18"/>
      <c r="U26" s="18"/>
      <c r="V26" s="18"/>
      <c r="W26" s="18"/>
      <c r="X26" s="18"/>
      <c r="Y26" s="18">
        <v>0.69999999999999984</v>
      </c>
      <c r="Z26" s="18">
        <v>0.625</v>
      </c>
      <c r="AA26" s="18">
        <v>0.65</v>
      </c>
      <c r="AB26" s="18">
        <v>0.6</v>
      </c>
      <c r="AC26" s="18">
        <v>0.64999999999999991</v>
      </c>
      <c r="AD26" s="18"/>
      <c r="AE26" s="18"/>
      <c r="AF26" s="19">
        <f t="shared" ref="AF26:AF28" si="0">AVERAGE(T26:AE26)</f>
        <v>0.64499999999999991</v>
      </c>
    </row>
    <row r="27" spans="2:32" ht="9.9499999999999993" customHeight="1">
      <c r="B27" s="29">
        <v>17</v>
      </c>
      <c r="C27" s="26"/>
      <c r="D27" s="26"/>
      <c r="E27" s="26"/>
      <c r="F27" s="26"/>
      <c r="S27" s="17">
        <v>2020</v>
      </c>
      <c r="T27" s="18"/>
      <c r="U27" s="18"/>
      <c r="V27" s="18"/>
      <c r="W27" s="18"/>
      <c r="X27" s="18"/>
      <c r="Y27" s="18">
        <v>0.80000000000000016</v>
      </c>
      <c r="Z27" s="18">
        <v>0.55999999999999994</v>
      </c>
      <c r="AA27" s="18">
        <v>0.57499999999999996</v>
      </c>
      <c r="AB27" s="18">
        <v>0.66249999999999998</v>
      </c>
      <c r="AC27" s="18">
        <v>1</v>
      </c>
      <c r="AD27" s="18"/>
      <c r="AE27" s="18"/>
      <c r="AF27" s="19">
        <f t="shared" si="0"/>
        <v>0.71950000000000003</v>
      </c>
    </row>
    <row r="28" spans="2:32" ht="9.9499999999999993" customHeight="1">
      <c r="B28" s="27">
        <v>18</v>
      </c>
      <c r="C28" s="28"/>
      <c r="D28" s="28"/>
      <c r="E28" s="28"/>
      <c r="F28" s="28"/>
      <c r="G28" s="1"/>
      <c r="S28" s="17">
        <v>2021</v>
      </c>
      <c r="T28" s="18"/>
      <c r="U28" s="18"/>
      <c r="V28" s="18"/>
      <c r="W28" s="18"/>
      <c r="X28" s="18"/>
      <c r="Y28" s="18">
        <v>0.3</v>
      </c>
      <c r="Z28" s="18">
        <v>0.34</v>
      </c>
      <c r="AA28" s="18">
        <v>0.3</v>
      </c>
      <c r="AB28" s="18">
        <v>0.34</v>
      </c>
      <c r="AC28" s="18">
        <v>0.4</v>
      </c>
      <c r="AD28" s="18"/>
      <c r="AE28" s="18"/>
      <c r="AF28" s="19">
        <f t="shared" si="0"/>
        <v>0.33600000000000002</v>
      </c>
    </row>
    <row r="29" spans="2:32" ht="9.9499999999999993" customHeight="1">
      <c r="B29" s="29">
        <v>19</v>
      </c>
      <c r="C29" s="26"/>
      <c r="D29" s="26"/>
      <c r="E29" s="26"/>
      <c r="F29" s="26"/>
      <c r="S29" s="17">
        <v>2022</v>
      </c>
      <c r="T29" s="18"/>
      <c r="U29" s="18"/>
      <c r="V29" s="18"/>
      <c r="W29" s="18"/>
      <c r="X29" s="18"/>
      <c r="Y29" s="18">
        <v>0.54999999999999993</v>
      </c>
      <c r="Z29" s="18">
        <v>0.4375</v>
      </c>
      <c r="AA29" s="18">
        <v>0.375</v>
      </c>
      <c r="AB29" s="18">
        <v>0.40000000000000008</v>
      </c>
      <c r="AC29" s="18"/>
      <c r="AD29" s="18"/>
      <c r="AE29" s="18"/>
      <c r="AF29" s="19">
        <f>AVERAGE(T29:AE29)</f>
        <v>0.44062499999999999</v>
      </c>
    </row>
    <row r="30" spans="2:32" ht="9.9499999999999993" customHeight="1">
      <c r="B30" s="27">
        <v>20</v>
      </c>
      <c r="C30" s="28"/>
      <c r="D30" s="28"/>
      <c r="E30" s="28"/>
      <c r="F30" s="28"/>
      <c r="S30" s="17">
        <v>2023</v>
      </c>
      <c r="T30" s="18"/>
      <c r="U30" s="18"/>
      <c r="V30" s="18"/>
      <c r="W30" s="18"/>
      <c r="X30" s="18"/>
      <c r="Y30" s="18"/>
      <c r="Z30" s="18">
        <v>0.4</v>
      </c>
      <c r="AA30" s="18">
        <v>0.38999999999999996</v>
      </c>
      <c r="AB30" s="18">
        <v>0.4</v>
      </c>
      <c r="AC30" s="18"/>
      <c r="AD30" s="18"/>
      <c r="AE30" s="18"/>
      <c r="AF30" s="19">
        <f>AVERAGE(T30:AE30)</f>
        <v>0.39666666666666667</v>
      </c>
    </row>
    <row r="31" spans="2:32" ht="9.9499999999999993" customHeight="1">
      <c r="B31" s="29">
        <v>21</v>
      </c>
      <c r="C31" s="47"/>
      <c r="D31" s="47"/>
      <c r="E31" s="47"/>
      <c r="F31" s="47"/>
      <c r="S31" s="17">
        <v>2024</v>
      </c>
      <c r="T31" s="18"/>
      <c r="U31" s="18"/>
      <c r="V31" s="18"/>
      <c r="W31" s="18"/>
      <c r="X31" s="18"/>
      <c r="Y31" s="18">
        <v>0.6</v>
      </c>
      <c r="Z31" s="18">
        <v>0.42500000000000004</v>
      </c>
      <c r="AA31" s="18">
        <v>0.4</v>
      </c>
      <c r="AB31" s="18">
        <v>0.4</v>
      </c>
      <c r="AC31" s="18"/>
      <c r="AD31" s="18"/>
      <c r="AE31" s="18"/>
      <c r="AF31" s="19">
        <f>AVERAGE(T31:AE31)</f>
        <v>0.45624999999999993</v>
      </c>
    </row>
    <row r="32" spans="2:32" ht="9.9499999999999993" customHeight="1">
      <c r="B32" s="27">
        <v>22</v>
      </c>
      <c r="C32" s="30"/>
      <c r="D32" s="30" t="s">
        <v>32</v>
      </c>
      <c r="E32" s="30"/>
      <c r="F32" s="30"/>
      <c r="S32" s="17" t="s">
        <v>26</v>
      </c>
      <c r="T32" s="18"/>
      <c r="U32" s="18"/>
      <c r="V32" s="18"/>
      <c r="W32" s="18"/>
      <c r="X32" s="18"/>
      <c r="Y32" s="18">
        <f>MAX(Y26:Y31)</f>
        <v>0.80000000000000016</v>
      </c>
      <c r="Z32" s="18">
        <f t="shared" ref="Z32:AC32" si="1">MAX(Z26:Z31)</f>
        <v>0.625</v>
      </c>
      <c r="AA32" s="18">
        <f t="shared" si="1"/>
        <v>0.65</v>
      </c>
      <c r="AB32" s="18">
        <f t="shared" si="1"/>
        <v>0.66249999999999998</v>
      </c>
      <c r="AC32" s="18">
        <f t="shared" si="1"/>
        <v>1</v>
      </c>
      <c r="AD32" s="18"/>
      <c r="AE32" s="18"/>
      <c r="AF32" s="19">
        <f t="shared" ref="AF32:AF34" si="2">AVERAGE(T32:AE32)</f>
        <v>0.74750000000000005</v>
      </c>
    </row>
    <row r="33" spans="2:32" ht="9.9499999999999993" customHeight="1">
      <c r="B33" s="29">
        <v>23</v>
      </c>
      <c r="C33" s="47"/>
      <c r="D33" s="47"/>
      <c r="E33" s="47"/>
      <c r="F33" s="47"/>
      <c r="S33" s="17" t="s">
        <v>27</v>
      </c>
      <c r="T33" s="18"/>
      <c r="U33" s="18"/>
      <c r="V33" s="18"/>
      <c r="W33" s="18"/>
      <c r="X33" s="18"/>
      <c r="Y33" s="18">
        <f>MIN(Y26:Y31)</f>
        <v>0.3</v>
      </c>
      <c r="Z33" s="18">
        <f t="shared" ref="Z33:AC33" si="3">MIN(Z26:Z31)</f>
        <v>0.34</v>
      </c>
      <c r="AA33" s="18">
        <f t="shared" si="3"/>
        <v>0.3</v>
      </c>
      <c r="AB33" s="18">
        <f t="shared" si="3"/>
        <v>0.34</v>
      </c>
      <c r="AC33" s="18">
        <f t="shared" si="3"/>
        <v>0.4</v>
      </c>
      <c r="AD33" s="18"/>
      <c r="AE33" s="18"/>
      <c r="AF33" s="19">
        <f t="shared" si="2"/>
        <v>0.33600000000000002</v>
      </c>
    </row>
    <row r="34" spans="2:32" ht="9.9499999999999993" customHeight="1">
      <c r="B34" s="27">
        <v>24</v>
      </c>
      <c r="C34" s="31"/>
      <c r="D34" s="31"/>
      <c r="E34" s="31"/>
      <c r="F34" s="31"/>
      <c r="S34" s="17" t="s">
        <v>28</v>
      </c>
      <c r="T34" s="18"/>
      <c r="U34" s="18"/>
      <c r="V34" s="18"/>
      <c r="W34" s="18"/>
      <c r="X34" s="18"/>
      <c r="Y34" s="18">
        <f>AVERAGE(Y26:Y31)</f>
        <v>0.59000000000000008</v>
      </c>
      <c r="Z34" s="18">
        <f t="shared" ref="Z34:AC34" si="4">AVERAGE(Z26:Z31)</f>
        <v>0.4645833333333334</v>
      </c>
      <c r="AA34" s="18">
        <f t="shared" si="4"/>
        <v>0.44833333333333331</v>
      </c>
      <c r="AB34" s="18">
        <f t="shared" si="4"/>
        <v>0.46708333333333329</v>
      </c>
      <c r="AC34" s="18">
        <f t="shared" si="4"/>
        <v>0.68333333333333324</v>
      </c>
      <c r="AD34" s="18"/>
      <c r="AE34" s="18"/>
      <c r="AF34" s="19">
        <f t="shared" si="2"/>
        <v>0.53066666666666662</v>
      </c>
    </row>
    <row r="35" spans="2:32" ht="9.9499999999999993" customHeight="1">
      <c r="B35" s="29">
        <v>25</v>
      </c>
      <c r="C35" s="32">
        <v>0.54690000000000005</v>
      </c>
      <c r="D35" s="32">
        <f>'[1]25'!$D$99</f>
        <v>0.45</v>
      </c>
      <c r="E35" s="32" t="str">
        <f>'[1]25'!$F$99</f>
        <v>-</v>
      </c>
      <c r="F35" s="32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31">
        <v>0.54690000000000005</v>
      </c>
      <c r="D36" s="31">
        <f>'[1]26'!$D$99</f>
        <v>0.45</v>
      </c>
      <c r="E36" s="31" t="str">
        <f>'[1]26'!$F$99</f>
        <v>-</v>
      </c>
      <c r="F36" s="31"/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32">
        <v>0.54690000000000005</v>
      </c>
      <c r="D37" s="32">
        <f>'[1]27'!$D$99</f>
        <v>0.5</v>
      </c>
      <c r="E37" s="32" t="str">
        <f>'[1]27'!$F$99</f>
        <v>-</v>
      </c>
      <c r="F37" s="32"/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31">
        <v>0.54690000000000005</v>
      </c>
      <c r="D38" s="31">
        <f>'[1]28'!$D$99</f>
        <v>0.55000000000000004</v>
      </c>
      <c r="E38" s="31" t="str">
        <f>'[1]28'!$F$99</f>
        <v>-</v>
      </c>
      <c r="F38" s="31"/>
      <c r="S38" s="17" t="s">
        <v>29</v>
      </c>
      <c r="T38" s="18"/>
      <c r="U38" s="18"/>
      <c r="V38" s="18"/>
      <c r="W38" s="18"/>
      <c r="X38" s="18"/>
      <c r="Y38" s="18">
        <f>Y32</f>
        <v>0.80000000000000016</v>
      </c>
      <c r="Z38" s="18">
        <f t="shared" ref="Y38:AC40" si="5">Z32</f>
        <v>0.625</v>
      </c>
      <c r="AA38" s="18">
        <f t="shared" si="5"/>
        <v>0.65</v>
      </c>
      <c r="AB38" s="18">
        <f t="shared" si="5"/>
        <v>0.66249999999999998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32">
        <v>0.54690000000000005</v>
      </c>
      <c r="D39" s="32">
        <f>'[1]29'!$D$99</f>
        <v>0.6</v>
      </c>
      <c r="E39" s="32" t="str">
        <f>'[1]29'!$F$99</f>
        <v>-</v>
      </c>
      <c r="F39" s="32">
        <f>'[1]29'!$G$99</f>
        <v>1.68</v>
      </c>
      <c r="S39" s="17"/>
      <c r="T39" s="18"/>
      <c r="U39" s="18"/>
      <c r="V39" s="18"/>
      <c r="W39" s="18"/>
      <c r="X39" s="18"/>
      <c r="Y39" s="18">
        <f t="shared" si="5"/>
        <v>0.3</v>
      </c>
      <c r="Z39" s="18">
        <f t="shared" si="5"/>
        <v>0.34</v>
      </c>
      <c r="AA39" s="18">
        <f t="shared" si="5"/>
        <v>0.3</v>
      </c>
      <c r="AB39" s="18">
        <f t="shared" si="5"/>
        <v>0.34</v>
      </c>
      <c r="AC39" s="18">
        <f t="shared" si="5"/>
        <v>0.4</v>
      </c>
      <c r="AD39" s="18"/>
      <c r="AE39" s="18"/>
      <c r="AF39" s="15"/>
    </row>
    <row r="40" spans="2:32" ht="9.9499999999999993" customHeight="1">
      <c r="B40" s="27">
        <v>30</v>
      </c>
      <c r="C40" s="31">
        <v>0.54690000000000005</v>
      </c>
      <c r="D40" s="31">
        <f>'[1]30'!$D$99</f>
        <v>0.7</v>
      </c>
      <c r="E40" s="31" t="str">
        <f>'[1]30'!$F$99</f>
        <v>-</v>
      </c>
      <c r="F40" s="31">
        <f>'[1]30'!$G$99</f>
        <v>1.68</v>
      </c>
      <c r="S40" s="20" t="str">
        <f>S34</f>
        <v>Promedio 2019 - 2024</v>
      </c>
      <c r="T40" s="21"/>
      <c r="U40" s="21"/>
      <c r="V40" s="21"/>
      <c r="W40" s="21"/>
      <c r="X40" s="21"/>
      <c r="Y40" s="21">
        <f t="shared" si="5"/>
        <v>0.59000000000000008</v>
      </c>
      <c r="Z40" s="21">
        <f t="shared" si="5"/>
        <v>0.4645833333333334</v>
      </c>
      <c r="AA40" s="21">
        <f t="shared" si="5"/>
        <v>0.44833333333333331</v>
      </c>
      <c r="AB40" s="21">
        <f t="shared" si="5"/>
        <v>0.46708333333333329</v>
      </c>
      <c r="AC40" s="21">
        <f t="shared" si="5"/>
        <v>0.68333333333333324</v>
      </c>
      <c r="AD40" s="21"/>
      <c r="AE40" s="21"/>
      <c r="AF40" s="15"/>
    </row>
    <row r="41" spans="2:32" ht="9.9499999999999993" customHeight="1">
      <c r="B41" s="29">
        <v>31</v>
      </c>
      <c r="C41" s="32">
        <v>0.54690000000000005</v>
      </c>
      <c r="D41" s="32">
        <f>'[1]31'!$D$99</f>
        <v>0.5</v>
      </c>
      <c r="E41" s="32" t="str">
        <f>'[1]31'!$F$99</f>
        <v>-</v>
      </c>
      <c r="F41" s="32">
        <f>'[1]31'!$G$99</f>
        <v>1.68</v>
      </c>
      <c r="S41" s="17">
        <v>2025</v>
      </c>
      <c r="T41" s="22"/>
      <c r="U41" s="22"/>
      <c r="V41" s="22"/>
      <c r="W41" s="22"/>
      <c r="X41" s="22"/>
      <c r="Y41" s="22">
        <f>AVERAGE(D33:D36)</f>
        <v>0.45</v>
      </c>
      <c r="Z41" s="22">
        <f>AVERAGE(D37:D41)</f>
        <v>0.56999999999999995</v>
      </c>
      <c r="AA41" s="22">
        <f>AVERAGE(D42:D45)</f>
        <v>0.44999999999999996</v>
      </c>
      <c r="AB41" s="22"/>
      <c r="AC41" s="22"/>
      <c r="AD41" s="22"/>
      <c r="AE41" s="22"/>
      <c r="AF41" s="15"/>
    </row>
    <row r="42" spans="2:32" ht="9.9499999999999993" customHeight="1">
      <c r="B42" s="27">
        <v>32</v>
      </c>
      <c r="C42" s="31">
        <v>0.54690000000000005</v>
      </c>
      <c r="D42" s="31">
        <f>'[1]32'!$D$99</f>
        <v>0.5</v>
      </c>
      <c r="E42" s="31" t="str">
        <f>'[1]32'!$F$99</f>
        <v>-</v>
      </c>
      <c r="F42" s="31">
        <f>'[1]32'!$G$99</f>
        <v>1.68</v>
      </c>
    </row>
    <row r="43" spans="2:32" ht="9.9499999999999993" customHeight="1">
      <c r="B43" s="29">
        <v>33</v>
      </c>
      <c r="C43" s="32">
        <v>0.54690000000000005</v>
      </c>
      <c r="D43" s="32">
        <f>'[1]33'!$D$99</f>
        <v>0.5</v>
      </c>
      <c r="E43" s="32" t="str">
        <f>'[1]33'!$F$99</f>
        <v>-</v>
      </c>
      <c r="F43" s="32">
        <f>'[1]33'!$G$99</f>
        <v>1.49</v>
      </c>
    </row>
    <row r="44" spans="2:32" ht="9.9499999999999993" customHeight="1">
      <c r="B44" s="27">
        <v>34</v>
      </c>
      <c r="C44" s="31">
        <v>0.54690000000000005</v>
      </c>
      <c r="D44" s="31">
        <f>'[1]34'!$D$99</f>
        <v>0.4</v>
      </c>
      <c r="E44" s="31" t="str">
        <f>'[1]34'!$F$99</f>
        <v>-</v>
      </c>
      <c r="F44" s="31">
        <f>'[1]34'!$G$99</f>
        <v>1.49</v>
      </c>
    </row>
    <row r="45" spans="2:32" ht="9.9499999999999993" customHeight="1">
      <c r="B45" s="29">
        <v>35</v>
      </c>
      <c r="C45" s="32">
        <v>0.54690000000000005</v>
      </c>
      <c r="D45" s="32">
        <f>'[1]35'!$D$99</f>
        <v>0.4</v>
      </c>
      <c r="E45" s="34" t="str">
        <f>'[1]35'!$F$99</f>
        <v>-</v>
      </c>
      <c r="F45" s="32">
        <f>'[1]35'!$G$99</f>
        <v>1.49</v>
      </c>
      <c r="S45" s="14" t="s">
        <v>22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31"/>
      <c r="D46" s="31"/>
      <c r="E46" s="31"/>
      <c r="F46" s="31"/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32"/>
      <c r="D47" s="32" t="s">
        <v>33</v>
      </c>
      <c r="E47" s="32"/>
      <c r="F47" s="32"/>
      <c r="S47" s="17">
        <v>2019</v>
      </c>
      <c r="T47" s="18"/>
      <c r="U47" s="18"/>
      <c r="V47" s="18"/>
      <c r="W47" s="18"/>
      <c r="X47" s="18"/>
      <c r="Y47" s="18"/>
      <c r="Z47" s="18">
        <v>2.139046245421246</v>
      </c>
      <c r="AA47" s="18">
        <v>2.0357006105006104</v>
      </c>
      <c r="AB47" s="18">
        <v>1.9617045454545454</v>
      </c>
      <c r="AC47" s="18">
        <v>1.9764743589743587</v>
      </c>
      <c r="AD47" s="18"/>
      <c r="AE47" s="18"/>
      <c r="AF47" s="19">
        <f t="shared" ref="AF47:AF55" si="6">AVERAGE(T47:AE47)</f>
        <v>2.0282314400876902</v>
      </c>
    </row>
    <row r="48" spans="2:32" ht="9.9499999999999993" customHeight="1">
      <c r="B48" s="27">
        <v>38</v>
      </c>
      <c r="C48" s="31"/>
      <c r="D48" s="31"/>
      <c r="E48" s="31"/>
      <c r="F48" s="31"/>
      <c r="S48" s="17">
        <v>2020</v>
      </c>
      <c r="T48" s="18"/>
      <c r="U48" s="18"/>
      <c r="V48" s="18"/>
      <c r="W48" s="18"/>
      <c r="X48" s="18"/>
      <c r="Y48" s="18"/>
      <c r="Z48" s="18">
        <v>2.3784119658119658</v>
      </c>
      <c r="AA48" s="18">
        <v>2.0506410256410255</v>
      </c>
      <c r="AB48" s="18">
        <v>1.9131794871794867</v>
      </c>
      <c r="AC48" s="18">
        <v>2.1259884615384612</v>
      </c>
      <c r="AD48" s="18"/>
      <c r="AE48" s="18"/>
      <c r="AF48" s="19">
        <f t="shared" si="6"/>
        <v>2.1170552350427347</v>
      </c>
    </row>
    <row r="49" spans="2:32" ht="9.9499999999999993" customHeight="1">
      <c r="B49" s="29">
        <v>39</v>
      </c>
      <c r="C49" s="32"/>
      <c r="D49" s="32"/>
      <c r="E49" s="32"/>
      <c r="F49" s="32"/>
      <c r="S49" s="17">
        <v>2021</v>
      </c>
      <c r="T49" s="18"/>
      <c r="U49" s="18"/>
      <c r="V49" s="18"/>
      <c r="W49" s="18"/>
      <c r="X49" s="18"/>
      <c r="Y49" s="18"/>
      <c r="Z49" s="18">
        <v>1.6551750634831683</v>
      </c>
      <c r="AA49" s="18">
        <v>1.6492505820755889</v>
      </c>
      <c r="AB49" s="18"/>
      <c r="AC49" s="18"/>
      <c r="AD49" s="18"/>
      <c r="AE49" s="18"/>
      <c r="AF49" s="19">
        <f t="shared" si="6"/>
        <v>1.6522128227793786</v>
      </c>
    </row>
    <row r="50" spans="2:32" ht="9.9499999999999993" customHeight="1">
      <c r="B50" s="27">
        <v>40</v>
      </c>
      <c r="C50" s="31"/>
      <c r="D50" s="31"/>
      <c r="E50" s="31"/>
      <c r="F50" s="31"/>
      <c r="S50" s="17">
        <v>2022</v>
      </c>
      <c r="T50" s="18"/>
      <c r="U50" s="18"/>
      <c r="V50" s="18"/>
      <c r="W50" s="18"/>
      <c r="X50" s="18"/>
      <c r="Y50" s="18">
        <v>2.313333333333333</v>
      </c>
      <c r="Z50" s="18">
        <v>1.9799999999999998</v>
      </c>
      <c r="AA50" s="18">
        <v>1.52</v>
      </c>
      <c r="AB50" s="18">
        <v>1.67</v>
      </c>
      <c r="AC50" s="18">
        <v>1.67</v>
      </c>
      <c r="AD50" s="18"/>
      <c r="AE50" s="18"/>
      <c r="AF50" s="19">
        <f t="shared" si="6"/>
        <v>1.8306666666666664</v>
      </c>
    </row>
    <row r="51" spans="2:32" ht="9.9499999999999993" customHeight="1">
      <c r="B51" s="29">
        <v>41</v>
      </c>
      <c r="C51" s="47"/>
      <c r="D51" s="47"/>
      <c r="E51" s="47"/>
      <c r="F51" s="47"/>
      <c r="S51" s="17">
        <v>2023</v>
      </c>
      <c r="T51" s="18"/>
      <c r="U51" s="18"/>
      <c r="V51" s="18"/>
      <c r="W51" s="18"/>
      <c r="X51" s="18"/>
      <c r="Y51" s="18"/>
      <c r="Z51" s="18">
        <v>1.99</v>
      </c>
      <c r="AA51" s="18">
        <v>1.754</v>
      </c>
      <c r="AB51" s="18"/>
      <c r="AC51" s="18"/>
      <c r="AD51" s="18"/>
      <c r="AE51" s="18"/>
      <c r="AF51" s="19">
        <f t="shared" si="6"/>
        <v>1.8719999999999999</v>
      </c>
    </row>
    <row r="52" spans="2:32" ht="9.9499999999999993" customHeight="1">
      <c r="B52" s="27">
        <v>42</v>
      </c>
      <c r="C52" s="28"/>
      <c r="D52" s="28"/>
      <c r="E52" s="28"/>
      <c r="F52" s="28"/>
      <c r="S52" s="17">
        <v>2024</v>
      </c>
      <c r="T52" s="18"/>
      <c r="U52" s="18"/>
      <c r="V52" s="18"/>
      <c r="W52" s="18"/>
      <c r="X52" s="18"/>
      <c r="Y52" s="18"/>
      <c r="Z52" s="18">
        <v>1.9799999999999998</v>
      </c>
      <c r="AA52" s="18">
        <v>1.9319999999999999</v>
      </c>
      <c r="AB52" s="18">
        <v>1.86</v>
      </c>
      <c r="AC52" s="18"/>
      <c r="AD52" s="18"/>
      <c r="AE52" s="18"/>
      <c r="AF52" s="19">
        <f t="shared" si="6"/>
        <v>1.9240000000000002</v>
      </c>
    </row>
    <row r="53" spans="2:32" ht="9.9499999999999993" customHeight="1">
      <c r="B53" s="29">
        <v>43</v>
      </c>
      <c r="C53" s="26"/>
      <c r="D53" s="26"/>
      <c r="E53" s="26"/>
      <c r="F53" s="26"/>
      <c r="S53" s="17" t="s">
        <v>26</v>
      </c>
      <c r="T53" s="18"/>
      <c r="U53" s="18"/>
      <c r="V53" s="18"/>
      <c r="W53" s="18"/>
      <c r="X53" s="18"/>
      <c r="Y53" s="18">
        <f>MAX(Y47:Y52)</f>
        <v>2.313333333333333</v>
      </c>
      <c r="Z53" s="18">
        <f t="shared" ref="Z53:AC53" si="7">MAX(Z47:Z52)</f>
        <v>2.3784119658119658</v>
      </c>
      <c r="AA53" s="18">
        <f t="shared" si="7"/>
        <v>2.0506410256410255</v>
      </c>
      <c r="AB53" s="18">
        <f t="shared" si="7"/>
        <v>1.9617045454545454</v>
      </c>
      <c r="AC53" s="18">
        <f t="shared" si="7"/>
        <v>2.1259884615384612</v>
      </c>
      <c r="AD53" s="18"/>
      <c r="AE53" s="18"/>
      <c r="AF53" s="19">
        <f t="shared" si="6"/>
        <v>2.166015866355866</v>
      </c>
    </row>
    <row r="54" spans="2:32" ht="9.9499999999999993" customHeight="1">
      <c r="B54" s="27">
        <v>44</v>
      </c>
      <c r="C54" s="28"/>
      <c r="D54" s="28"/>
      <c r="E54" s="28"/>
      <c r="F54" s="28"/>
      <c r="S54" s="17" t="s">
        <v>27</v>
      </c>
      <c r="T54" s="18"/>
      <c r="U54" s="18"/>
      <c r="V54" s="18"/>
      <c r="W54" s="18"/>
      <c r="X54" s="18"/>
      <c r="Y54" s="18">
        <f>MIN(Y47:Y52)</f>
        <v>2.313333333333333</v>
      </c>
      <c r="Z54" s="18">
        <f t="shared" ref="Z54:AC54" si="8">MIN(Z47:Z52)</f>
        <v>1.6551750634831683</v>
      </c>
      <c r="AA54" s="18">
        <f t="shared" si="8"/>
        <v>1.52</v>
      </c>
      <c r="AB54" s="18">
        <f t="shared" si="8"/>
        <v>1.67</v>
      </c>
      <c r="AC54" s="18">
        <f t="shared" si="8"/>
        <v>1.67</v>
      </c>
      <c r="AD54" s="18"/>
      <c r="AE54" s="18"/>
      <c r="AF54" s="19">
        <f t="shared" si="6"/>
        <v>1.7657016793633002</v>
      </c>
    </row>
    <row r="55" spans="2:32" ht="9.9499999999999993" customHeight="1">
      <c r="B55" s="29">
        <v>45</v>
      </c>
      <c r="C55" s="26"/>
      <c r="D55" s="26"/>
      <c r="E55" s="26"/>
      <c r="F55" s="26"/>
      <c r="S55" s="17" t="s">
        <v>28</v>
      </c>
      <c r="T55" s="18"/>
      <c r="U55" s="18"/>
      <c r="V55" s="18"/>
      <c r="W55" s="18"/>
      <c r="X55" s="18"/>
      <c r="Y55" s="18">
        <f>AVERAGE(Y47:Y52)</f>
        <v>2.313333333333333</v>
      </c>
      <c r="Z55" s="18">
        <f t="shared" ref="Z55:AC55" si="9">AVERAGE(Z47:Z52)</f>
        <v>2.0204388791193968</v>
      </c>
      <c r="AA55" s="18">
        <f t="shared" si="9"/>
        <v>1.8235987030362042</v>
      </c>
      <c r="AB55" s="18">
        <f t="shared" si="9"/>
        <v>1.8512210081585081</v>
      </c>
      <c r="AC55" s="18">
        <f t="shared" si="9"/>
        <v>1.9241542735042731</v>
      </c>
      <c r="AD55" s="18"/>
      <c r="AE55" s="18"/>
      <c r="AF55" s="19">
        <f t="shared" si="6"/>
        <v>1.986549239430343</v>
      </c>
    </row>
    <row r="56" spans="2:32" ht="9.9499999999999993" customHeight="1">
      <c r="B56" s="27">
        <v>46</v>
      </c>
      <c r="C56" s="28"/>
      <c r="D56" s="28"/>
      <c r="E56" s="28"/>
      <c r="F56" s="2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26"/>
      <c r="D57" s="26"/>
      <c r="E57" s="26"/>
      <c r="F57" s="2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28"/>
      <c r="D58" s="28"/>
      <c r="E58" s="28"/>
      <c r="F58" s="28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26"/>
      <c r="D59" s="26"/>
      <c r="E59" s="26"/>
      <c r="F59" s="26"/>
      <c r="S59" s="17" t="s">
        <v>29</v>
      </c>
      <c r="T59" s="18"/>
      <c r="U59" s="18"/>
      <c r="V59" s="18"/>
      <c r="W59" s="18"/>
      <c r="X59" s="18"/>
      <c r="Y59" s="18">
        <f t="shared" ref="Y59:AC61" si="10">Y53</f>
        <v>2.313333333333333</v>
      </c>
      <c r="Z59" s="18">
        <f t="shared" si="10"/>
        <v>2.3784119658119658</v>
      </c>
      <c r="AA59" s="18">
        <f t="shared" si="10"/>
        <v>2.0506410256410255</v>
      </c>
      <c r="AB59" s="18">
        <f t="shared" si="10"/>
        <v>1.9617045454545454</v>
      </c>
      <c r="AC59" s="18">
        <f t="shared" si="10"/>
        <v>2.1259884615384612</v>
      </c>
      <c r="AD59" s="18"/>
      <c r="AE59" s="18"/>
      <c r="AF59" s="15"/>
    </row>
    <row r="60" spans="2:32" ht="9.9499999999999993" customHeight="1">
      <c r="B60" s="27">
        <v>50</v>
      </c>
      <c r="C60" s="28"/>
      <c r="D60" s="28"/>
      <c r="E60" s="28"/>
      <c r="F60" s="28"/>
      <c r="S60" s="17"/>
      <c r="T60" s="18"/>
      <c r="U60" s="18"/>
      <c r="V60" s="18"/>
      <c r="W60" s="18"/>
      <c r="X60" s="18"/>
      <c r="Y60" s="18">
        <f t="shared" si="10"/>
        <v>2.313333333333333</v>
      </c>
      <c r="Z60" s="18">
        <f t="shared" si="10"/>
        <v>1.6551750634831683</v>
      </c>
      <c r="AA60" s="18">
        <f t="shared" si="10"/>
        <v>1.52</v>
      </c>
      <c r="AB60" s="18">
        <f t="shared" si="10"/>
        <v>1.67</v>
      </c>
      <c r="AC60" s="18">
        <f t="shared" si="10"/>
        <v>1.67</v>
      </c>
      <c r="AD60" s="18"/>
      <c r="AE60" s="18"/>
      <c r="AF60" s="15"/>
    </row>
    <row r="61" spans="2:32" ht="9.9499999999999993" customHeight="1">
      <c r="B61" s="29">
        <v>51</v>
      </c>
      <c r="C61" s="26"/>
      <c r="D61" s="26"/>
      <c r="E61" s="26"/>
      <c r="F61" s="26"/>
      <c r="S61" s="20" t="str">
        <f>S55</f>
        <v>Promedio 2019 - 2024</v>
      </c>
      <c r="T61" s="21"/>
      <c r="U61" s="21"/>
      <c r="V61" s="21"/>
      <c r="W61" s="21"/>
      <c r="X61" s="21"/>
      <c r="Y61" s="21">
        <f t="shared" si="10"/>
        <v>2.313333333333333</v>
      </c>
      <c r="Z61" s="21">
        <f t="shared" si="10"/>
        <v>2.0204388791193968</v>
      </c>
      <c r="AA61" s="21">
        <f t="shared" si="10"/>
        <v>1.8235987030362042</v>
      </c>
      <c r="AB61" s="21">
        <f t="shared" si="10"/>
        <v>1.8512210081585081</v>
      </c>
      <c r="AC61" s="21">
        <f t="shared" si="10"/>
        <v>1.9241542735042731</v>
      </c>
      <c r="AD61" s="21"/>
      <c r="AE61" s="21"/>
      <c r="AF61" s="15"/>
    </row>
    <row r="62" spans="2:32" ht="9.9499999999999993" customHeight="1">
      <c r="B62" s="27">
        <v>52</v>
      </c>
      <c r="C62" s="28"/>
      <c r="D62" s="28"/>
      <c r="E62" s="28"/>
      <c r="F62" s="28"/>
      <c r="S62" s="17">
        <v>2025</v>
      </c>
      <c r="T62" s="22"/>
      <c r="U62" s="22"/>
      <c r="V62" s="22"/>
      <c r="W62" s="22"/>
      <c r="X62" s="22"/>
      <c r="Y62" s="22"/>
      <c r="Z62" s="22">
        <f>AVERAGE(F36:F41)</f>
        <v>1.68</v>
      </c>
      <c r="AA62" s="22">
        <f>AVERAGE(F42:F45)</f>
        <v>1.5375000000000001</v>
      </c>
      <c r="AB62" s="22"/>
      <c r="AC62" s="22"/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117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(C31-#REF!)/#REF!</f>
        <v>#REF!</v>
      </c>
    </row>
    <row r="89" spans="18:18">
      <c r="R89" s="12" t="e">
        <f>(D32-C32)/C32</f>
        <v>#VALUE!</v>
      </c>
    </row>
    <row r="90" spans="18:18">
      <c r="R90" s="12" t="e">
        <f t="shared" si="11"/>
        <v>#DIV/0!</v>
      </c>
    </row>
    <row r="91" spans="18:18">
      <c r="R91" s="12" t="e">
        <f t="shared" si="11"/>
        <v>#DIV/0!</v>
      </c>
    </row>
    <row r="92" spans="18:18">
      <c r="R92" s="12">
        <f t="shared" si="11"/>
        <v>-0.17718047174986293</v>
      </c>
    </row>
    <row r="93" spans="18:18">
      <c r="R93" s="12">
        <f t="shared" si="11"/>
        <v>-0.17718047174986293</v>
      </c>
    </row>
    <row r="94" spans="18:18">
      <c r="R94" s="12">
        <f t="shared" si="11"/>
        <v>-8.5756079722069931E-2</v>
      </c>
    </row>
    <row r="95" spans="18:18">
      <c r="R95" s="12">
        <f t="shared" si="11"/>
        <v>5.6683123057231508E-3</v>
      </c>
    </row>
    <row r="96" spans="18:18">
      <c r="R96" s="12">
        <f t="shared" si="11"/>
        <v>9.7092704333516036E-2</v>
      </c>
    </row>
    <row r="97" spans="18:18">
      <c r="R97" s="12">
        <f t="shared" si="11"/>
        <v>0.27994148838910199</v>
      </c>
    </row>
    <row r="98" spans="18:18">
      <c r="R98" s="12">
        <f t="shared" si="11"/>
        <v>-8.5756079722069931E-2</v>
      </c>
    </row>
    <row r="99" spans="18:18">
      <c r="R99" s="12">
        <f t="shared" si="11"/>
        <v>-8.5756079722069931E-2</v>
      </c>
    </row>
    <row r="100" spans="18:18">
      <c r="R100" s="12">
        <f t="shared" si="11"/>
        <v>-8.5756079722069931E-2</v>
      </c>
    </row>
    <row r="101" spans="18:18">
      <c r="R101" s="12">
        <f t="shared" si="11"/>
        <v>-0.26860486377765591</v>
      </c>
    </row>
    <row r="102" spans="18:18">
      <c r="R102" s="12">
        <f t="shared" si="11"/>
        <v>-0.26860486377765591</v>
      </c>
    </row>
    <row r="103" spans="18:18">
      <c r="R103" s="12" t="e">
        <f t="shared" si="11"/>
        <v>#DIV/0!</v>
      </c>
    </row>
    <row r="104" spans="18:18">
      <c r="R104" s="12" t="e">
        <f>(C47-#REF!)/#REF!</f>
        <v>#REF!</v>
      </c>
    </row>
    <row r="105" spans="18:18">
      <c r="R105" s="12" t="e">
        <f>(C48-#REF!)/#REF!</f>
        <v>#REF!</v>
      </c>
    </row>
    <row r="106" spans="18:18">
      <c r="R106" s="12" t="e">
        <f t="shared" si="11"/>
        <v>#DIV/0!</v>
      </c>
    </row>
    <row r="107" spans="18:18">
      <c r="R107" s="12" t="e">
        <f t="shared" si="11"/>
        <v>#DIV/0!</v>
      </c>
    </row>
    <row r="108" spans="18:18">
      <c r="R108" s="12" t="e">
        <f t="shared" si="11"/>
        <v>#DIV/0!</v>
      </c>
    </row>
    <row r="109" spans="18:18">
      <c r="R109" s="12" t="e">
        <f t="shared" si="11"/>
        <v>#DIV/0!</v>
      </c>
    </row>
    <row r="110" spans="18:18">
      <c r="R110" s="12" t="e">
        <f t="shared" si="11"/>
        <v>#DIV/0!</v>
      </c>
    </row>
    <row r="111" spans="18:18">
      <c r="R111" s="12" t="e">
        <f t="shared" si="11"/>
        <v>#DIV/0!</v>
      </c>
    </row>
    <row r="112" spans="18:18">
      <c r="R112" s="12" t="e">
        <f t="shared" si="11"/>
        <v>#DIV/0!</v>
      </c>
    </row>
    <row r="113" spans="18:18">
      <c r="R113" s="12" t="e">
        <f t="shared" si="11"/>
        <v>#DIV/0!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</sheetData>
  <mergeCells count="7">
    <mergeCell ref="C51:F51"/>
    <mergeCell ref="C31:F31"/>
    <mergeCell ref="B6:L6"/>
    <mergeCell ref="B7:L8"/>
    <mergeCell ref="B9:B10"/>
    <mergeCell ref="C10:F10"/>
    <mergeCell ref="C33:F33"/>
  </mergeCells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tabSelected="1" zoomScale="130" zoomScaleNormal="130" zoomScaleSheetLayoutView="130" workbookViewId="0">
      <selection activeCell="E24" sqref="E2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42" t="s">
        <v>24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43" t="s">
        <v>36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2:36" ht="47.25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32.25" customHeight="1">
      <c r="B9" s="44" t="s">
        <v>0</v>
      </c>
      <c r="C9" s="7" t="s">
        <v>15</v>
      </c>
      <c r="D9" s="7" t="s">
        <v>16</v>
      </c>
      <c r="E9" s="7" t="s">
        <v>17</v>
      </c>
      <c r="F9" s="8" t="s">
        <v>18</v>
      </c>
    </row>
    <row r="10" spans="2:36" ht="12.75" customHeight="1">
      <c r="B10" s="44"/>
      <c r="C10" s="45" t="s">
        <v>19</v>
      </c>
      <c r="D10" s="45"/>
      <c r="E10" s="45"/>
      <c r="F10" s="46"/>
    </row>
    <row r="11" spans="2:36" ht="9.9499999999999993" customHeight="1">
      <c r="B11" s="25">
        <v>1</v>
      </c>
      <c r="C11" s="36"/>
      <c r="D11" s="36"/>
      <c r="E11" s="36"/>
      <c r="F11" s="36"/>
    </row>
    <row r="12" spans="2:36" ht="9.9499999999999993" customHeight="1">
      <c r="B12" s="27">
        <v>2</v>
      </c>
      <c r="C12" s="35"/>
      <c r="D12" s="35"/>
      <c r="E12" s="35"/>
      <c r="F12" s="35"/>
    </row>
    <row r="13" spans="2:36" ht="9.9499999999999993" customHeight="1">
      <c r="B13" s="29">
        <v>3</v>
      </c>
      <c r="C13" s="36"/>
      <c r="D13" s="36"/>
      <c r="E13" s="36"/>
      <c r="F13" s="36"/>
    </row>
    <row r="14" spans="2:36" ht="9.9499999999999993" customHeight="1">
      <c r="B14" s="27">
        <v>4</v>
      </c>
      <c r="C14" s="35"/>
      <c r="D14" s="35"/>
      <c r="E14" s="35"/>
      <c r="F14" s="35"/>
    </row>
    <row r="15" spans="2:36" ht="9.9499999999999993" customHeight="1">
      <c r="B15" s="29">
        <v>5</v>
      </c>
      <c r="C15" s="36"/>
      <c r="D15" s="36"/>
      <c r="E15" s="36"/>
      <c r="F15" s="36"/>
    </row>
    <row r="16" spans="2:36" ht="9.9499999999999993" customHeight="1">
      <c r="B16" s="27">
        <v>6</v>
      </c>
      <c r="C16" s="35"/>
      <c r="D16" s="35"/>
      <c r="E16" s="35"/>
      <c r="F16" s="35"/>
    </row>
    <row r="17" spans="2:32" ht="9.9499999999999993" customHeight="1">
      <c r="B17" s="29">
        <v>7</v>
      </c>
      <c r="C17" s="36"/>
      <c r="D17" s="36"/>
      <c r="E17" s="36"/>
      <c r="F17" s="36"/>
    </row>
    <row r="18" spans="2:32" ht="9.9499999999999993" customHeight="1">
      <c r="B18" s="27">
        <v>8</v>
      </c>
      <c r="C18" s="35"/>
      <c r="D18" s="35"/>
      <c r="E18" s="35"/>
      <c r="F18" s="35"/>
    </row>
    <row r="19" spans="2:32" ht="9.9499999999999993" customHeight="1">
      <c r="B19" s="29">
        <v>9</v>
      </c>
      <c r="C19" s="36"/>
      <c r="D19" s="36"/>
      <c r="E19" s="36"/>
      <c r="F19" s="36"/>
    </row>
    <row r="20" spans="2:32" ht="9.9499999999999993" customHeight="1">
      <c r="B20" s="27">
        <v>10</v>
      </c>
      <c r="C20" s="35"/>
      <c r="D20" s="35"/>
      <c r="E20" s="35"/>
      <c r="F20" s="35"/>
    </row>
    <row r="21" spans="2:32" ht="9.9499999999999993" customHeight="1">
      <c r="B21" s="29">
        <v>11</v>
      </c>
      <c r="C21" s="36"/>
      <c r="D21" s="36"/>
      <c r="E21" s="36"/>
      <c r="F21" s="36"/>
    </row>
    <row r="22" spans="2:32" ht="9.9499999999999993" customHeight="1">
      <c r="B22" s="27">
        <v>12</v>
      </c>
      <c r="C22" s="35"/>
      <c r="D22" s="35"/>
      <c r="E22" s="35"/>
      <c r="F22" s="35"/>
    </row>
    <row r="23" spans="2:32" ht="9.9499999999999993" customHeight="1">
      <c r="B23" s="29">
        <v>13</v>
      </c>
      <c r="C23" s="36"/>
      <c r="D23" s="36"/>
      <c r="E23" s="36"/>
      <c r="F23" s="36"/>
    </row>
    <row r="24" spans="2:32" ht="9.9499999999999993" customHeight="1">
      <c r="B24" s="27">
        <v>14</v>
      </c>
      <c r="C24" s="35"/>
      <c r="D24" s="35"/>
      <c r="E24" s="35"/>
      <c r="F24" s="35"/>
      <c r="S24" s="14" t="s">
        <v>23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36"/>
      <c r="D25" s="36"/>
      <c r="E25" s="36"/>
      <c r="F25" s="3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35"/>
      <c r="D26" s="35"/>
      <c r="E26" s="35"/>
      <c r="F26" s="35"/>
      <c r="S26" s="17">
        <v>2019</v>
      </c>
      <c r="T26" s="18"/>
      <c r="U26" s="18"/>
      <c r="V26" s="18"/>
      <c r="W26" s="18"/>
      <c r="X26" s="18"/>
      <c r="Y26" s="18">
        <v>0.69999999999999984</v>
      </c>
      <c r="Z26" s="18">
        <v>0.625</v>
      </c>
      <c r="AA26" s="18">
        <v>0.65</v>
      </c>
      <c r="AB26" s="18">
        <v>0.6</v>
      </c>
      <c r="AC26" s="18">
        <v>0.64999999999999991</v>
      </c>
      <c r="AD26" s="18"/>
      <c r="AE26" s="18"/>
      <c r="AF26" s="19">
        <f t="shared" ref="AF26:AF28" si="0">AVERAGE(T26:AE26)</f>
        <v>0.64499999999999991</v>
      </c>
    </row>
    <row r="27" spans="2:32" ht="9.9499999999999993" customHeight="1">
      <c r="B27" s="29">
        <v>17</v>
      </c>
      <c r="C27" s="36"/>
      <c r="D27" s="36"/>
      <c r="E27" s="36"/>
      <c r="F27" s="36"/>
      <c r="S27" s="17">
        <v>2020</v>
      </c>
      <c r="T27" s="18"/>
      <c r="U27" s="18"/>
      <c r="V27" s="18"/>
      <c r="W27" s="18"/>
      <c r="X27" s="18"/>
      <c r="Y27" s="18">
        <v>0.80000000000000016</v>
      </c>
      <c r="Z27" s="18">
        <v>0.55999999999999994</v>
      </c>
      <c r="AA27" s="18">
        <v>0.57499999999999996</v>
      </c>
      <c r="AB27" s="18">
        <v>0.66249999999999998</v>
      </c>
      <c r="AC27" s="18">
        <v>1</v>
      </c>
      <c r="AD27" s="18"/>
      <c r="AE27" s="18"/>
      <c r="AF27" s="19">
        <f t="shared" si="0"/>
        <v>0.71950000000000003</v>
      </c>
    </row>
    <row r="28" spans="2:32" ht="9.9499999999999993" customHeight="1">
      <c r="B28" s="27">
        <v>18</v>
      </c>
      <c r="C28" s="35"/>
      <c r="D28" s="35"/>
      <c r="E28" s="35"/>
      <c r="F28" s="35"/>
      <c r="G28" s="1"/>
      <c r="S28" s="17">
        <v>2021</v>
      </c>
      <c r="T28" s="18"/>
      <c r="U28" s="18"/>
      <c r="V28" s="18"/>
      <c r="W28" s="18"/>
      <c r="X28" s="18"/>
      <c r="Y28" s="18">
        <v>0.3</v>
      </c>
      <c r="Z28" s="18">
        <v>0.34</v>
      </c>
      <c r="AA28" s="18">
        <v>0.3</v>
      </c>
      <c r="AB28" s="18">
        <v>0.34</v>
      </c>
      <c r="AC28" s="18">
        <v>0.4</v>
      </c>
      <c r="AD28" s="18"/>
      <c r="AE28" s="18"/>
      <c r="AF28" s="19">
        <f t="shared" si="0"/>
        <v>0.33600000000000002</v>
      </c>
    </row>
    <row r="29" spans="2:32" ht="9.9499999999999993" customHeight="1">
      <c r="B29" s="29">
        <v>19</v>
      </c>
      <c r="C29" s="36"/>
      <c r="D29" s="36"/>
      <c r="E29" s="36"/>
      <c r="F29" s="36"/>
      <c r="S29" s="17">
        <v>2022</v>
      </c>
      <c r="T29" s="18"/>
      <c r="U29" s="18"/>
      <c r="V29" s="18"/>
      <c r="W29" s="18"/>
      <c r="X29" s="18"/>
      <c r="Y29" s="18">
        <v>0.54999999999999993</v>
      </c>
      <c r="Z29" s="18">
        <v>0.4375</v>
      </c>
      <c r="AA29" s="18">
        <v>0.375</v>
      </c>
      <c r="AB29" s="18">
        <v>0.40000000000000008</v>
      </c>
      <c r="AC29" s="18"/>
      <c r="AD29" s="18"/>
      <c r="AE29" s="18"/>
      <c r="AF29" s="19">
        <f>AVERAGE(T29:AE29)</f>
        <v>0.44062499999999999</v>
      </c>
    </row>
    <row r="30" spans="2:32" ht="9.9499999999999993" customHeight="1">
      <c r="B30" s="27">
        <v>20</v>
      </c>
      <c r="C30" s="35"/>
      <c r="D30" s="35"/>
      <c r="E30" s="35"/>
      <c r="F30" s="35"/>
      <c r="S30" s="17">
        <v>2023</v>
      </c>
      <c r="T30" s="18"/>
      <c r="U30" s="18"/>
      <c r="V30" s="18"/>
      <c r="W30" s="18"/>
      <c r="X30" s="18"/>
      <c r="Y30" s="18"/>
      <c r="Z30" s="18">
        <v>0.4</v>
      </c>
      <c r="AA30" s="18">
        <v>0.38999999999999996</v>
      </c>
      <c r="AB30" s="18">
        <v>0.4</v>
      </c>
      <c r="AC30" s="18"/>
      <c r="AD30" s="18"/>
      <c r="AE30" s="18"/>
      <c r="AF30" s="19">
        <f>AVERAGE(T30:AE30)</f>
        <v>0.39666666666666667</v>
      </c>
    </row>
    <row r="31" spans="2:32" ht="9.9499999999999993" customHeight="1">
      <c r="B31" s="29">
        <v>21</v>
      </c>
      <c r="C31" s="47"/>
      <c r="D31" s="47"/>
      <c r="E31" s="47"/>
      <c r="F31" s="47"/>
      <c r="S31" s="17">
        <v>2024</v>
      </c>
      <c r="T31" s="18"/>
      <c r="U31" s="18"/>
      <c r="V31" s="18"/>
      <c r="W31" s="18"/>
      <c r="X31" s="18"/>
      <c r="Y31" s="18">
        <v>0.7</v>
      </c>
      <c r="Z31" s="18">
        <v>0.73750000000000004</v>
      </c>
      <c r="AA31" s="18">
        <v>0.42000000000000004</v>
      </c>
      <c r="AB31" s="18">
        <v>0.32</v>
      </c>
      <c r="AC31" s="18" t="s">
        <v>25</v>
      </c>
      <c r="AD31" s="18"/>
      <c r="AE31" s="18"/>
      <c r="AF31" s="19">
        <f>AVERAGE(T31:AE31)</f>
        <v>0.54437499999999994</v>
      </c>
    </row>
    <row r="32" spans="2:32" ht="9.9499999999999993" customHeight="1">
      <c r="B32" s="27">
        <v>22</v>
      </c>
      <c r="C32" s="35"/>
      <c r="D32" s="35" t="s">
        <v>32</v>
      </c>
      <c r="E32" s="35"/>
      <c r="F32" s="35"/>
      <c r="S32" s="17" t="s">
        <v>26</v>
      </c>
      <c r="T32" s="18"/>
      <c r="U32" s="18"/>
      <c r="V32" s="18"/>
      <c r="W32" s="18"/>
      <c r="X32" s="18"/>
      <c r="Y32" s="18">
        <f>MAX(Y26:Y31)</f>
        <v>0.80000000000000016</v>
      </c>
      <c r="Z32" s="18">
        <f t="shared" ref="Z32:AC32" si="1">MAX(Z26:Z31)</f>
        <v>0.73750000000000004</v>
      </c>
      <c r="AA32" s="18">
        <f t="shared" si="1"/>
        <v>0.65</v>
      </c>
      <c r="AB32" s="18">
        <f t="shared" si="1"/>
        <v>0.66249999999999998</v>
      </c>
      <c r="AC32" s="18">
        <f t="shared" si="1"/>
        <v>1</v>
      </c>
      <c r="AD32" s="18"/>
      <c r="AE32" s="18"/>
      <c r="AF32" s="19">
        <f t="shared" ref="AF32:AF34" si="2">AVERAGE(T32:AE32)</f>
        <v>0.77</v>
      </c>
    </row>
    <row r="33" spans="2:32" ht="9.9499999999999993" customHeight="1">
      <c r="B33" s="29">
        <v>23</v>
      </c>
      <c r="C33" s="47"/>
      <c r="D33" s="47"/>
      <c r="E33" s="47"/>
      <c r="F33" s="47"/>
      <c r="S33" s="17" t="s">
        <v>27</v>
      </c>
      <c r="T33" s="18"/>
      <c r="U33" s="18"/>
      <c r="V33" s="18"/>
      <c r="W33" s="18"/>
      <c r="X33" s="18"/>
      <c r="Y33" s="18">
        <f>MIN(Y26:Y31)</f>
        <v>0.3</v>
      </c>
      <c r="Z33" s="18">
        <f t="shared" ref="Z33:AC33" si="3">MIN(Z26:Z31)</f>
        <v>0.34</v>
      </c>
      <c r="AA33" s="18">
        <f t="shared" si="3"/>
        <v>0.3</v>
      </c>
      <c r="AB33" s="18">
        <f t="shared" si="3"/>
        <v>0.32</v>
      </c>
      <c r="AC33" s="18">
        <f t="shared" si="3"/>
        <v>0.4</v>
      </c>
      <c r="AD33" s="18"/>
      <c r="AE33" s="18"/>
      <c r="AF33" s="19">
        <f t="shared" si="2"/>
        <v>0.33200000000000002</v>
      </c>
    </row>
    <row r="34" spans="2:32" ht="9.9499999999999993" customHeight="1">
      <c r="B34" s="27">
        <v>24</v>
      </c>
      <c r="C34" s="35"/>
      <c r="D34" s="35"/>
      <c r="E34" s="35"/>
      <c r="F34" s="35"/>
      <c r="S34" s="17" t="s">
        <v>28</v>
      </c>
      <c r="T34" s="18"/>
      <c r="U34" s="18"/>
      <c r="V34" s="18"/>
      <c r="W34" s="18"/>
      <c r="X34" s="18"/>
      <c r="Y34" s="18">
        <f>AVERAGE(Y26:Y31)</f>
        <v>0.61</v>
      </c>
      <c r="Z34" s="18">
        <f t="shared" ref="Z34:AC34" si="4">AVERAGE(Z26:Z31)</f>
        <v>0.51666666666666672</v>
      </c>
      <c r="AA34" s="18">
        <f t="shared" si="4"/>
        <v>0.45166666666666666</v>
      </c>
      <c r="AB34" s="18">
        <f t="shared" si="4"/>
        <v>0.45374999999999993</v>
      </c>
      <c r="AC34" s="18">
        <f t="shared" si="4"/>
        <v>0.68333333333333324</v>
      </c>
      <c r="AD34" s="18"/>
      <c r="AE34" s="18"/>
      <c r="AF34" s="19">
        <f t="shared" si="2"/>
        <v>0.54308333333333336</v>
      </c>
    </row>
    <row r="35" spans="2:32" ht="9.9499999999999993" customHeight="1">
      <c r="B35" s="29">
        <v>25</v>
      </c>
      <c r="C35" s="36">
        <v>0.54690000000000005</v>
      </c>
      <c r="D35" s="36">
        <f>'[1]25'!$D$101</f>
        <v>1</v>
      </c>
      <c r="E35" s="36" t="str">
        <f>'[1]25'!$F$101</f>
        <v>-</v>
      </c>
      <c r="F35" s="36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35">
        <v>0.54690000000000005</v>
      </c>
      <c r="D36" s="35">
        <f>'[1]26'!$D$101</f>
        <v>0.9</v>
      </c>
      <c r="E36" s="35" t="str">
        <f>'[1]26'!$F$101</f>
        <v>-</v>
      </c>
      <c r="F36" s="35"/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36">
        <v>0.54690000000000005</v>
      </c>
      <c r="D37" s="36">
        <f>'[1]27'!$D$101</f>
        <v>0.8</v>
      </c>
      <c r="E37" s="36" t="str">
        <f>'[1]27'!$F$101</f>
        <v>-</v>
      </c>
      <c r="F37" s="36"/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35">
        <v>0.54690000000000005</v>
      </c>
      <c r="D38" s="35">
        <f>'[1]28'!$D$101</f>
        <v>0.85</v>
      </c>
      <c r="E38" s="35" t="str">
        <f>'[1]28'!$F$101</f>
        <v>-</v>
      </c>
      <c r="F38" s="35"/>
      <c r="S38" s="17" t="s">
        <v>29</v>
      </c>
      <c r="T38" s="18"/>
      <c r="U38" s="18"/>
      <c r="V38" s="18"/>
      <c r="W38" s="18"/>
      <c r="X38" s="18"/>
      <c r="Y38" s="18">
        <f>Y32</f>
        <v>0.80000000000000016</v>
      </c>
      <c r="Z38" s="18">
        <f t="shared" ref="Y38:AC40" si="5">Z32</f>
        <v>0.73750000000000004</v>
      </c>
      <c r="AA38" s="18">
        <f t="shared" si="5"/>
        <v>0.65</v>
      </c>
      <c r="AB38" s="18">
        <f t="shared" si="5"/>
        <v>0.66249999999999998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36">
        <v>0.54690000000000005</v>
      </c>
      <c r="D39" s="36">
        <f>'[1]29'!$D$101</f>
        <v>0.9</v>
      </c>
      <c r="E39" s="36" t="str">
        <f>'[1]29'!$F$101</f>
        <v>-</v>
      </c>
      <c r="F39" s="36"/>
      <c r="S39" s="17"/>
      <c r="T39" s="18"/>
      <c r="U39" s="18"/>
      <c r="V39" s="18"/>
      <c r="W39" s="18"/>
      <c r="X39" s="18"/>
      <c r="Y39" s="18">
        <f t="shared" si="5"/>
        <v>0.3</v>
      </c>
      <c r="Z39" s="18">
        <f t="shared" si="5"/>
        <v>0.34</v>
      </c>
      <c r="AA39" s="18">
        <f t="shared" si="5"/>
        <v>0.3</v>
      </c>
      <c r="AB39" s="18">
        <f t="shared" si="5"/>
        <v>0.32</v>
      </c>
      <c r="AC39" s="18">
        <f t="shared" si="5"/>
        <v>0.4</v>
      </c>
      <c r="AD39" s="18"/>
      <c r="AE39" s="18"/>
      <c r="AF39" s="15"/>
    </row>
    <row r="40" spans="2:32" ht="9.9499999999999993" customHeight="1">
      <c r="B40" s="27">
        <v>30</v>
      </c>
      <c r="C40" s="35">
        <v>0.54690000000000005</v>
      </c>
      <c r="D40" s="35">
        <f>'[1]30'!$D$101</f>
        <v>1</v>
      </c>
      <c r="E40" s="35" t="str">
        <f>'[1]30'!$F$101</f>
        <v>-</v>
      </c>
      <c r="F40" s="35"/>
      <c r="S40" s="20" t="str">
        <f>S34</f>
        <v>Promedio 2019 - 2024</v>
      </c>
      <c r="T40" s="21"/>
      <c r="U40" s="21"/>
      <c r="V40" s="21"/>
      <c r="W40" s="21"/>
      <c r="X40" s="21"/>
      <c r="Y40" s="21">
        <f t="shared" si="5"/>
        <v>0.61</v>
      </c>
      <c r="Z40" s="21">
        <f t="shared" si="5"/>
        <v>0.51666666666666672</v>
      </c>
      <c r="AA40" s="21">
        <f t="shared" si="5"/>
        <v>0.45166666666666666</v>
      </c>
      <c r="AB40" s="21">
        <f t="shared" si="5"/>
        <v>0.45374999999999993</v>
      </c>
      <c r="AC40" s="21">
        <f t="shared" si="5"/>
        <v>0.68333333333333324</v>
      </c>
      <c r="AD40" s="21"/>
      <c r="AE40" s="21"/>
      <c r="AF40" s="15"/>
    </row>
    <row r="41" spans="2:32" ht="9.9499999999999993" customHeight="1">
      <c r="B41" s="29">
        <v>31</v>
      </c>
      <c r="C41" s="36">
        <v>0.54690000000000005</v>
      </c>
      <c r="D41" s="36">
        <f>'[1]31'!$D$101</f>
        <v>0.75</v>
      </c>
      <c r="E41" s="36" t="str">
        <f>'[1]31'!$F$101</f>
        <v>-</v>
      </c>
      <c r="F41" s="36">
        <f>'[1]31'!$G$101</f>
        <v>1.92</v>
      </c>
      <c r="S41" s="17">
        <v>2025</v>
      </c>
      <c r="T41" s="22"/>
      <c r="U41" s="22"/>
      <c r="V41" s="22"/>
      <c r="W41" s="22"/>
      <c r="X41" s="22"/>
      <c r="Y41" s="22">
        <f>AVERAGE(D33:D36)</f>
        <v>0.95</v>
      </c>
      <c r="Z41" s="22">
        <f>AVERAGE(D37:D41)</f>
        <v>0.86</v>
      </c>
      <c r="AA41" s="22">
        <f>AVERAGE(D42:D45)</f>
        <v>0.47499999999999998</v>
      </c>
      <c r="AB41" s="22">
        <f>AVERAGE(D46:D49)</f>
        <v>0.44999999999999996</v>
      </c>
      <c r="AC41" s="22"/>
      <c r="AD41" s="22"/>
      <c r="AE41" s="22"/>
      <c r="AF41" s="15"/>
    </row>
    <row r="42" spans="2:32" ht="9.9499999999999993" customHeight="1">
      <c r="B42" s="27">
        <v>32</v>
      </c>
      <c r="C42" s="35">
        <v>0.31719999999999998</v>
      </c>
      <c r="D42" s="35">
        <f>'[1]32'!$D$101</f>
        <v>0.65</v>
      </c>
      <c r="E42" s="35" t="str">
        <f>'[1]32'!$F$101</f>
        <v>-</v>
      </c>
      <c r="F42" s="35">
        <f>'[1]32'!$G$101</f>
        <v>1.6</v>
      </c>
    </row>
    <row r="43" spans="2:32" ht="9.9499999999999993" customHeight="1">
      <c r="B43" s="29">
        <v>33</v>
      </c>
      <c r="C43" s="36">
        <v>0.31719999999999998</v>
      </c>
      <c r="D43" s="36">
        <f>'[1]33'!$D$101</f>
        <v>0.45</v>
      </c>
      <c r="E43" s="36" t="str">
        <f>'[1]33'!$F$101</f>
        <v>-</v>
      </c>
      <c r="F43" s="36">
        <f>'[1]33'!$G$101</f>
        <v>1.6</v>
      </c>
    </row>
    <row r="44" spans="2:32" ht="9.9499999999999993" customHeight="1">
      <c r="B44" s="27">
        <v>34</v>
      </c>
      <c r="C44" s="35">
        <v>0.31719999999999998</v>
      </c>
      <c r="D44" s="35">
        <f>'[1]34'!$D$101</f>
        <v>0.4</v>
      </c>
      <c r="E44" s="35" t="str">
        <f>'[1]34'!$F$101</f>
        <v>-</v>
      </c>
      <c r="F44" s="35">
        <f>'[1]34'!$G$101</f>
        <v>1.2</v>
      </c>
    </row>
    <row r="45" spans="2:32" ht="9.9499999999999993" customHeight="1">
      <c r="B45" s="29">
        <v>35</v>
      </c>
      <c r="C45" s="36">
        <v>0.31719999999999998</v>
      </c>
      <c r="D45" s="36">
        <f>'[1]35'!$D$101</f>
        <v>0.4</v>
      </c>
      <c r="E45" s="34" t="str">
        <f>'[1]35'!$F$101</f>
        <v>-</v>
      </c>
      <c r="F45" s="36">
        <f>'[1]35'!$G$101</f>
        <v>1.29</v>
      </c>
      <c r="S45" s="14" t="s">
        <v>22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35">
        <v>0.31719999999999998</v>
      </c>
      <c r="D46" s="35">
        <f>'[1]36'!$D$101</f>
        <v>0.45</v>
      </c>
      <c r="E46" s="35" t="str">
        <f>'[1]36'!$F$101</f>
        <v>-</v>
      </c>
      <c r="F46" s="35">
        <f>'[1]36'!$G$101</f>
        <v>1.29</v>
      </c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36">
        <v>0.31719999999999998</v>
      </c>
      <c r="D47" s="36">
        <f>'[1]37'!$D$101</f>
        <v>0.5</v>
      </c>
      <c r="E47" s="36" t="str">
        <f>'[1]37'!$F$101</f>
        <v>-</v>
      </c>
      <c r="F47" s="36">
        <f>'[1]37'!$G$101</f>
        <v>1.37</v>
      </c>
      <c r="S47" s="17">
        <v>2019</v>
      </c>
      <c r="T47" s="18"/>
      <c r="U47" s="18"/>
      <c r="V47" s="18"/>
      <c r="W47" s="18"/>
      <c r="X47" s="18"/>
      <c r="Y47" s="18"/>
      <c r="Z47" s="18">
        <v>2.139046245421246</v>
      </c>
      <c r="AA47" s="18">
        <v>2.0357006105006104</v>
      </c>
      <c r="AB47" s="18">
        <v>1.9617045454545454</v>
      </c>
      <c r="AC47" s="18">
        <v>1.9764743589743587</v>
      </c>
      <c r="AD47" s="18"/>
      <c r="AE47" s="18"/>
      <c r="AF47" s="19">
        <f t="shared" ref="AF47:AF55" si="6">AVERAGE(T47:AE47)</f>
        <v>2.0282314400876902</v>
      </c>
    </row>
    <row r="48" spans="2:32" ht="9.9499999999999993" customHeight="1">
      <c r="B48" s="27">
        <v>38</v>
      </c>
      <c r="C48" s="35">
        <v>0.31719999999999998</v>
      </c>
      <c r="D48" s="35">
        <f>'[1]38'!$D$101</f>
        <v>0.45</v>
      </c>
      <c r="E48" s="35" t="str">
        <f>'[1]38'!$F$101</f>
        <v>-</v>
      </c>
      <c r="F48" s="35">
        <f>'[1]38'!$G$101</f>
        <v>1.37</v>
      </c>
      <c r="S48" s="17">
        <v>2020</v>
      </c>
      <c r="T48" s="18"/>
      <c r="U48" s="18"/>
      <c r="V48" s="18"/>
      <c r="W48" s="18"/>
      <c r="X48" s="18"/>
      <c r="Y48" s="18"/>
      <c r="Z48" s="18">
        <v>2.3784119658119658</v>
      </c>
      <c r="AA48" s="18">
        <v>2.0506410256410255</v>
      </c>
      <c r="AB48" s="18">
        <v>1.9131794871794867</v>
      </c>
      <c r="AC48" s="18">
        <v>2.1259884615384612</v>
      </c>
      <c r="AD48" s="18"/>
      <c r="AE48" s="18"/>
      <c r="AF48" s="19">
        <f t="shared" si="6"/>
        <v>2.1170552350427347</v>
      </c>
    </row>
    <row r="49" spans="2:32" ht="9.9499999999999993" customHeight="1">
      <c r="B49" s="29">
        <v>39</v>
      </c>
      <c r="C49" s="37">
        <v>0.31719999999999998</v>
      </c>
      <c r="D49" s="37">
        <f>'[1]39'!$D$101</f>
        <v>0.4</v>
      </c>
      <c r="E49" s="37" t="str">
        <f>'[1]39'!$F$101</f>
        <v>-</v>
      </c>
      <c r="F49" s="37">
        <f>'[1]39'!$G$101</f>
        <v>1.32</v>
      </c>
      <c r="S49" s="17">
        <v>2021</v>
      </c>
      <c r="T49" s="18"/>
      <c r="U49" s="18"/>
      <c r="V49" s="18"/>
      <c r="W49" s="18"/>
      <c r="X49" s="18"/>
      <c r="Y49" s="18"/>
      <c r="Z49" s="18">
        <v>1.6551750634831683</v>
      </c>
      <c r="AA49" s="18">
        <v>1.6492505820755889</v>
      </c>
      <c r="AB49" s="18"/>
      <c r="AC49" s="18"/>
      <c r="AD49" s="18"/>
      <c r="AE49" s="18"/>
      <c r="AF49" s="19">
        <f t="shared" si="6"/>
        <v>1.6522128227793786</v>
      </c>
    </row>
    <row r="50" spans="2:32" ht="9.9499999999999993" customHeight="1">
      <c r="B50" s="27">
        <v>40</v>
      </c>
      <c r="C50" s="35">
        <v>0.31719999999999998</v>
      </c>
      <c r="D50" s="35">
        <f>'[1]40'!$D$101</f>
        <v>0.4</v>
      </c>
      <c r="E50" s="35" t="str">
        <f>'[1]40'!$F$101</f>
        <v>-</v>
      </c>
      <c r="F50" s="35">
        <f>'[1]40'!$G$101</f>
        <v>1.7</v>
      </c>
      <c r="S50" s="17">
        <v>2022</v>
      </c>
      <c r="T50" s="18"/>
      <c r="U50" s="18"/>
      <c r="V50" s="18"/>
      <c r="W50" s="18"/>
      <c r="X50" s="18"/>
      <c r="Y50" s="18">
        <v>2.313333333333333</v>
      </c>
      <c r="Z50" s="18">
        <v>1.9799999999999998</v>
      </c>
      <c r="AA50" s="18">
        <v>1.52</v>
      </c>
      <c r="AB50" s="18">
        <v>1.67</v>
      </c>
      <c r="AC50" s="18">
        <v>1.67</v>
      </c>
      <c r="AD50" s="18"/>
      <c r="AE50" s="18"/>
      <c r="AF50" s="19">
        <f t="shared" si="6"/>
        <v>1.8306666666666664</v>
      </c>
    </row>
    <row r="51" spans="2:32" ht="9.9499999999999993" customHeight="1">
      <c r="B51" s="29">
        <v>41</v>
      </c>
      <c r="C51" s="41">
        <v>0.31719999999999998</v>
      </c>
      <c r="D51" s="41">
        <f>'[1]41'!$D$101</f>
        <v>0.4</v>
      </c>
      <c r="E51" s="41" t="str">
        <f>'[1]41'!$F$101</f>
        <v>-</v>
      </c>
      <c r="F51" s="41">
        <f>'[1]41'!$G$101</f>
        <v>1.66</v>
      </c>
      <c r="S51" s="17">
        <v>2023</v>
      </c>
      <c r="T51" s="18"/>
      <c r="U51" s="18"/>
      <c r="V51" s="18"/>
      <c r="W51" s="18"/>
      <c r="X51" s="18"/>
      <c r="Y51" s="18"/>
      <c r="Z51" s="18">
        <v>1.99</v>
      </c>
      <c r="AA51" s="18">
        <v>1.754</v>
      </c>
      <c r="AB51" s="18"/>
      <c r="AC51" s="18"/>
      <c r="AD51" s="18"/>
      <c r="AE51" s="18"/>
      <c r="AF51" s="19">
        <f t="shared" si="6"/>
        <v>1.8719999999999999</v>
      </c>
    </row>
    <row r="52" spans="2:32" ht="9.9499999999999993" customHeight="1">
      <c r="B52" s="27">
        <v>42</v>
      </c>
      <c r="C52" s="35"/>
      <c r="D52" s="35"/>
      <c r="E52" s="35"/>
      <c r="F52" s="35"/>
      <c r="S52" s="17">
        <v>2024</v>
      </c>
      <c r="T52" s="18"/>
      <c r="U52" s="18"/>
      <c r="V52" s="18"/>
      <c r="W52" s="18"/>
      <c r="X52" s="18"/>
      <c r="Y52" s="18"/>
      <c r="Z52" s="18"/>
      <c r="AA52" s="18">
        <v>1.7750000000000001</v>
      </c>
      <c r="AB52" s="18">
        <v>1.4724999999999999</v>
      </c>
      <c r="AC52" s="18" t="s">
        <v>25</v>
      </c>
      <c r="AD52" s="18"/>
      <c r="AE52" s="18"/>
      <c r="AF52" s="19">
        <f t="shared" si="6"/>
        <v>1.62375</v>
      </c>
    </row>
    <row r="53" spans="2:32" ht="9.9499999999999993" customHeight="1">
      <c r="B53" s="29">
        <v>43</v>
      </c>
      <c r="C53" s="36"/>
      <c r="D53" s="36"/>
      <c r="E53" s="36"/>
      <c r="F53" s="36"/>
      <c r="S53" s="17" t="s">
        <v>26</v>
      </c>
      <c r="T53" s="18"/>
      <c r="U53" s="18"/>
      <c r="V53" s="18"/>
      <c r="W53" s="18"/>
      <c r="X53" s="18"/>
      <c r="Y53" s="18">
        <f>MAX(Y47:Y52)</f>
        <v>2.313333333333333</v>
      </c>
      <c r="Z53" s="18">
        <f t="shared" ref="Z53:AC53" si="7">MAX(Z47:Z52)</f>
        <v>2.3784119658119658</v>
      </c>
      <c r="AA53" s="18">
        <f t="shared" si="7"/>
        <v>2.0506410256410255</v>
      </c>
      <c r="AB53" s="18">
        <f t="shared" si="7"/>
        <v>1.9617045454545454</v>
      </c>
      <c r="AC53" s="18">
        <f t="shared" si="7"/>
        <v>2.1259884615384612</v>
      </c>
      <c r="AD53" s="18"/>
      <c r="AE53" s="18"/>
      <c r="AF53" s="19">
        <f t="shared" si="6"/>
        <v>2.166015866355866</v>
      </c>
    </row>
    <row r="54" spans="2:32" ht="9.9499999999999993" customHeight="1">
      <c r="B54" s="27">
        <v>44</v>
      </c>
      <c r="C54" s="35"/>
      <c r="D54" s="35"/>
      <c r="E54" s="35"/>
      <c r="F54" s="35"/>
      <c r="S54" s="17" t="s">
        <v>27</v>
      </c>
      <c r="T54" s="18"/>
      <c r="U54" s="18"/>
      <c r="V54" s="18"/>
      <c r="W54" s="18"/>
      <c r="X54" s="18"/>
      <c r="Y54" s="18">
        <f>MIN(Y47:Y52)</f>
        <v>2.313333333333333</v>
      </c>
      <c r="Z54" s="18">
        <f t="shared" ref="Z54:AC54" si="8">MIN(Z47:Z52)</f>
        <v>1.6551750634831683</v>
      </c>
      <c r="AA54" s="18">
        <f t="shared" si="8"/>
        <v>1.52</v>
      </c>
      <c r="AB54" s="18">
        <f t="shared" si="8"/>
        <v>1.4724999999999999</v>
      </c>
      <c r="AC54" s="18">
        <f t="shared" si="8"/>
        <v>1.67</v>
      </c>
      <c r="AD54" s="18"/>
      <c r="AE54" s="18"/>
      <c r="AF54" s="19">
        <f t="shared" si="6"/>
        <v>1.7262016793633002</v>
      </c>
    </row>
    <row r="55" spans="2:32" ht="9.9499999999999993" customHeight="1">
      <c r="B55" s="29">
        <v>45</v>
      </c>
      <c r="C55" s="36"/>
      <c r="D55" s="36"/>
      <c r="E55" s="36"/>
      <c r="F55" s="36"/>
      <c r="S55" s="17" t="s">
        <v>28</v>
      </c>
      <c r="T55" s="18"/>
      <c r="U55" s="18"/>
      <c r="V55" s="18"/>
      <c r="W55" s="18"/>
      <c r="X55" s="18"/>
      <c r="Y55" s="18">
        <f>AVERAGE(Y47:Y52)</f>
        <v>2.313333333333333</v>
      </c>
      <c r="Z55" s="18">
        <f t="shared" ref="Z55:AC55" si="9">AVERAGE(Z47:Z52)</f>
        <v>2.0285266549432763</v>
      </c>
      <c r="AA55" s="18">
        <f t="shared" si="9"/>
        <v>1.7974320363695375</v>
      </c>
      <c r="AB55" s="18">
        <f t="shared" si="9"/>
        <v>1.7543460081585081</v>
      </c>
      <c r="AC55" s="18">
        <f t="shared" si="9"/>
        <v>1.9241542735042731</v>
      </c>
      <c r="AD55" s="18"/>
      <c r="AE55" s="18"/>
      <c r="AF55" s="19">
        <f t="shared" si="6"/>
        <v>1.9635584612617856</v>
      </c>
    </row>
    <row r="56" spans="2:32" ht="9.9499999999999993" customHeight="1">
      <c r="B56" s="27">
        <v>46</v>
      </c>
      <c r="C56" s="48" t="s">
        <v>33</v>
      </c>
      <c r="D56" s="48"/>
      <c r="E56" s="48"/>
      <c r="F56" s="4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36"/>
      <c r="D57" s="36"/>
      <c r="E57" s="36"/>
      <c r="F57" s="3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35"/>
      <c r="D58" s="35"/>
      <c r="E58" s="35"/>
      <c r="F58" s="35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36"/>
      <c r="D59" s="36"/>
      <c r="E59" s="36"/>
      <c r="F59" s="36"/>
      <c r="S59" s="17" t="s">
        <v>29</v>
      </c>
      <c r="T59" s="18"/>
      <c r="U59" s="18"/>
      <c r="V59" s="18"/>
      <c r="W59" s="18"/>
      <c r="X59" s="18"/>
      <c r="Y59" s="18">
        <f t="shared" ref="Y59:AC61" si="10">Y53</f>
        <v>2.313333333333333</v>
      </c>
      <c r="Z59" s="18">
        <f t="shared" si="10"/>
        <v>2.3784119658119658</v>
      </c>
      <c r="AA59" s="18">
        <f t="shared" si="10"/>
        <v>2.0506410256410255</v>
      </c>
      <c r="AB59" s="18">
        <f t="shared" si="10"/>
        <v>1.9617045454545454</v>
      </c>
      <c r="AC59" s="18">
        <f t="shared" si="10"/>
        <v>2.1259884615384612</v>
      </c>
      <c r="AD59" s="18"/>
      <c r="AE59" s="18"/>
      <c r="AF59" s="15"/>
    </row>
    <row r="60" spans="2:32" ht="9.9499999999999993" customHeight="1">
      <c r="B60" s="27">
        <v>50</v>
      </c>
      <c r="C60" s="35"/>
      <c r="D60" s="35"/>
      <c r="E60" s="35"/>
      <c r="F60" s="35"/>
      <c r="S60" s="17"/>
      <c r="T60" s="18"/>
      <c r="U60" s="18"/>
      <c r="V60" s="18"/>
      <c r="W60" s="18"/>
      <c r="X60" s="18"/>
      <c r="Y60" s="18">
        <f t="shared" si="10"/>
        <v>2.313333333333333</v>
      </c>
      <c r="Z60" s="18">
        <f t="shared" si="10"/>
        <v>1.6551750634831683</v>
      </c>
      <c r="AA60" s="18">
        <f t="shared" si="10"/>
        <v>1.52</v>
      </c>
      <c r="AB60" s="18">
        <f t="shared" si="10"/>
        <v>1.4724999999999999</v>
      </c>
      <c r="AC60" s="18">
        <f t="shared" si="10"/>
        <v>1.67</v>
      </c>
      <c r="AD60" s="18"/>
      <c r="AE60" s="18"/>
      <c r="AF60" s="15"/>
    </row>
    <row r="61" spans="2:32" ht="9.9499999999999993" customHeight="1">
      <c r="B61" s="29">
        <v>51</v>
      </c>
      <c r="C61" s="36"/>
      <c r="D61" s="36"/>
      <c r="E61" s="36"/>
      <c r="F61" s="36"/>
      <c r="S61" s="20" t="str">
        <f>S55</f>
        <v>Promedio 2019 - 2024</v>
      </c>
      <c r="T61" s="21"/>
      <c r="U61" s="21"/>
      <c r="V61" s="21"/>
      <c r="W61" s="21"/>
      <c r="X61" s="21"/>
      <c r="Y61" s="21">
        <f t="shared" si="10"/>
        <v>2.313333333333333</v>
      </c>
      <c r="Z61" s="21">
        <f t="shared" si="10"/>
        <v>2.0285266549432763</v>
      </c>
      <c r="AA61" s="21">
        <f t="shared" si="10"/>
        <v>1.7974320363695375</v>
      </c>
      <c r="AB61" s="21">
        <f t="shared" si="10"/>
        <v>1.7543460081585081</v>
      </c>
      <c r="AC61" s="21">
        <f t="shared" si="10"/>
        <v>1.9241542735042731</v>
      </c>
      <c r="AD61" s="21"/>
      <c r="AE61" s="21"/>
      <c r="AF61" s="15"/>
    </row>
    <row r="62" spans="2:32" ht="9.9499999999999993" customHeight="1">
      <c r="B62" s="27">
        <v>52</v>
      </c>
      <c r="C62" s="35"/>
      <c r="D62" s="35"/>
      <c r="E62" s="35"/>
      <c r="F62" s="35"/>
      <c r="S62" s="17">
        <v>2025</v>
      </c>
      <c r="T62" s="22"/>
      <c r="U62" s="22"/>
      <c r="V62" s="22"/>
      <c r="W62" s="22"/>
      <c r="X62" s="22"/>
      <c r="Y62" s="22"/>
      <c r="Z62" s="22">
        <f>AVERAGE(F36:F41)</f>
        <v>1.92</v>
      </c>
      <c r="AA62" s="22">
        <f>AVERAGE(F42:F45)</f>
        <v>1.4225000000000001</v>
      </c>
      <c r="AB62" s="22">
        <f>AVERAGE(F46:F49)</f>
        <v>1.3375000000000001</v>
      </c>
      <c r="AC62" s="22"/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117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(C31-#REF!)/#REF!</f>
        <v>#REF!</v>
      </c>
    </row>
    <row r="89" spans="18:18">
      <c r="R89" s="12" t="e">
        <f>(D32-C32)/C32</f>
        <v>#VALUE!</v>
      </c>
    </row>
    <row r="90" spans="18:18">
      <c r="R90" s="12" t="e">
        <f t="shared" si="11"/>
        <v>#DIV/0!</v>
      </c>
    </row>
    <row r="91" spans="18:18">
      <c r="R91" s="12" t="e">
        <f t="shared" si="11"/>
        <v>#DIV/0!</v>
      </c>
    </row>
    <row r="92" spans="18:18">
      <c r="R92" s="12">
        <f t="shared" si="11"/>
        <v>0.82848784055586011</v>
      </c>
    </row>
    <row r="93" spans="18:18">
      <c r="R93" s="12">
        <f t="shared" si="11"/>
        <v>0.6456390565002742</v>
      </c>
    </row>
    <row r="94" spans="18:18">
      <c r="R94" s="12">
        <f t="shared" si="11"/>
        <v>0.46279027244468818</v>
      </c>
    </row>
    <row r="95" spans="18:18">
      <c r="R95" s="12">
        <f t="shared" si="11"/>
        <v>0.55421466447248102</v>
      </c>
    </row>
    <row r="96" spans="18:18">
      <c r="R96" s="12">
        <f t="shared" si="11"/>
        <v>0.6456390565002742</v>
      </c>
    </row>
    <row r="97" spans="18:18">
      <c r="R97" s="12">
        <f t="shared" si="11"/>
        <v>0.82848784055586011</v>
      </c>
    </row>
    <row r="98" spans="18:18">
      <c r="R98" s="12">
        <f t="shared" si="11"/>
        <v>0.37136588041689511</v>
      </c>
    </row>
    <row r="99" spans="18:18">
      <c r="R99" s="12">
        <f t="shared" si="11"/>
        <v>1.0491803278688527</v>
      </c>
    </row>
    <row r="100" spans="18:18">
      <c r="R100" s="12">
        <f t="shared" si="11"/>
        <v>0.41866330390920564</v>
      </c>
    </row>
    <row r="101" spans="18:18">
      <c r="R101" s="12">
        <f t="shared" si="11"/>
        <v>0.26103404791929397</v>
      </c>
    </row>
    <row r="102" spans="18:18">
      <c r="R102" s="12">
        <f t="shared" si="11"/>
        <v>0.26103404791929397</v>
      </c>
    </row>
    <row r="103" spans="18:18">
      <c r="R103" s="12">
        <f t="shared" si="11"/>
        <v>0.41866330390920564</v>
      </c>
    </row>
    <row r="104" spans="18:18">
      <c r="R104" s="12">
        <f t="shared" si="11"/>
        <v>0.57629255989911732</v>
      </c>
    </row>
    <row r="105" spans="18:18">
      <c r="R105" s="12">
        <f t="shared" si="11"/>
        <v>0.41866330390920564</v>
      </c>
    </row>
    <row r="106" spans="18:18">
      <c r="R106" s="12">
        <f t="shared" si="11"/>
        <v>0.26103404791929397</v>
      </c>
    </row>
    <row r="107" spans="18:18">
      <c r="R107" s="12">
        <f t="shared" si="11"/>
        <v>0.26103404791929397</v>
      </c>
    </row>
    <row r="108" spans="18:18">
      <c r="R108" s="12">
        <f t="shared" si="11"/>
        <v>0.26103404791929397</v>
      </c>
    </row>
    <row r="109" spans="18:18">
      <c r="R109" s="12" t="e">
        <f t="shared" si="11"/>
        <v>#DIV/0!</v>
      </c>
    </row>
    <row r="110" spans="18:18">
      <c r="R110" s="12" t="e">
        <f t="shared" si="11"/>
        <v>#DIV/0!</v>
      </c>
    </row>
    <row r="111" spans="18:18">
      <c r="R111" s="12" t="e">
        <f t="shared" si="11"/>
        <v>#DIV/0!</v>
      </c>
    </row>
    <row r="112" spans="18:18">
      <c r="R112" s="12" t="e">
        <f t="shared" si="11"/>
        <v>#DIV/0!</v>
      </c>
    </row>
    <row r="113" spans="18:18">
      <c r="R113" s="12" t="e">
        <f t="shared" si="11"/>
        <v>#VALUE!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</sheetData>
  <mergeCells count="7">
    <mergeCell ref="C33:F33"/>
    <mergeCell ref="C56:F56"/>
    <mergeCell ref="B6:L6"/>
    <mergeCell ref="B7:L8"/>
    <mergeCell ref="B9:B10"/>
    <mergeCell ref="C10:F10"/>
    <mergeCell ref="C31:F3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Tomate 1ª</vt:lpstr>
      <vt:lpstr>Tomate 2ª</vt:lpstr>
      <vt:lpstr>Tomate pera</vt:lpstr>
      <vt:lpstr>'Tomate 1ª'!Área_de_impresión</vt:lpstr>
      <vt:lpstr>'Tomate 2ª'!Área_de_impresión</vt:lpstr>
      <vt:lpstr>'Tomate pera'!Área_de_impresión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2025-10-22T12:40:13Z</dcterms:modified>
</cp:coreProperties>
</file>