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Alubia pocha" sheetId="4" r:id="rId1"/>
  </sheets>
  <externalReferences>
    <externalReference r:id="rId2"/>
  </externalReferences>
  <definedNames>
    <definedName name="_xlnm.Print_Area" localSheetId="0">'Alubia pocha'!$A$1:$M$65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0" i="4" l="1"/>
  <c r="R101" i="4"/>
  <c r="R97" i="4"/>
  <c r="AD41" i="4" l="1"/>
  <c r="AD62" i="4"/>
  <c r="AD59" i="4"/>
  <c r="AD60" i="4"/>
  <c r="AD61" i="4"/>
  <c r="F55" i="4"/>
  <c r="E55" i="4"/>
  <c r="D55" i="4"/>
  <c r="F54" i="4" l="1"/>
  <c r="E54" i="4"/>
  <c r="D54" i="4"/>
  <c r="R112" i="4" l="1"/>
  <c r="R113" i="4"/>
  <c r="R114" i="4"/>
  <c r="R115" i="4"/>
  <c r="R116" i="4"/>
  <c r="R117" i="4"/>
  <c r="R118" i="4"/>
  <c r="F53" i="4"/>
  <c r="E53" i="4"/>
  <c r="D53" i="4"/>
  <c r="R111" i="4" s="1"/>
  <c r="F52" i="4" l="1"/>
  <c r="E52" i="4"/>
  <c r="D52" i="4"/>
  <c r="R110" i="4" s="1"/>
  <c r="F51" i="4" l="1"/>
  <c r="E51" i="4"/>
  <c r="D51" i="4"/>
  <c r="R109" i="4" s="1"/>
  <c r="F50" i="4" l="1"/>
  <c r="AC62" i="4" s="1"/>
  <c r="E50" i="4"/>
  <c r="D50" i="4"/>
  <c r="AC41" i="4" s="1"/>
  <c r="F49" i="4" l="1"/>
  <c r="E49" i="4"/>
  <c r="D49" i="4"/>
  <c r="F48" i="4" l="1"/>
  <c r="E48" i="4"/>
  <c r="D48" i="4"/>
  <c r="E47" i="4" l="1"/>
  <c r="E46" i="4"/>
  <c r="E45" i="4"/>
  <c r="E44" i="4"/>
  <c r="E43" i="4"/>
  <c r="F47" i="4"/>
  <c r="AB62" i="4" s="1"/>
  <c r="D47" i="4"/>
  <c r="D46" i="4" l="1"/>
  <c r="AB41" i="4" s="1"/>
  <c r="D45" i="4" l="1"/>
  <c r="D44" i="4" l="1"/>
  <c r="AA41" i="4" s="1"/>
  <c r="D41" i="4" l="1"/>
  <c r="F42" i="4"/>
  <c r="E42" i="4"/>
  <c r="AA62" i="4" l="1"/>
  <c r="F41" i="4"/>
  <c r="E41" i="4"/>
  <c r="D40" i="4" l="1"/>
  <c r="F40" i="4"/>
  <c r="E40" i="4"/>
  <c r="F39" i="4" l="1"/>
  <c r="E39" i="4"/>
  <c r="F38" i="4" l="1"/>
  <c r="E38" i="4"/>
  <c r="D38" i="4"/>
  <c r="F37" i="4" l="1"/>
  <c r="Z62" i="4" s="1"/>
  <c r="E37" i="4"/>
  <c r="D37" i="4"/>
  <c r="Z41" i="4" s="1"/>
  <c r="F36" i="4" l="1"/>
  <c r="E36" i="4"/>
  <c r="D36" i="4"/>
  <c r="F35" i="4" l="1"/>
  <c r="Y62" i="4" s="1"/>
  <c r="E35" i="4"/>
  <c r="D35" i="4"/>
  <c r="Y41" i="4" s="1"/>
  <c r="Z55" i="4" l="1"/>
  <c r="AA55" i="4"/>
  <c r="AB55" i="4"/>
  <c r="AC55" i="4"/>
  <c r="AD55" i="4"/>
  <c r="Z54" i="4"/>
  <c r="AA54" i="4"/>
  <c r="AB54" i="4"/>
  <c r="AC54" i="4"/>
  <c r="AD54" i="4"/>
  <c r="AE54" i="4"/>
  <c r="Z53" i="4"/>
  <c r="AA53" i="4"/>
  <c r="AB53" i="4"/>
  <c r="AC53" i="4"/>
  <c r="AD53" i="4"/>
  <c r="AE53" i="4"/>
  <c r="Y55" i="4"/>
  <c r="Y54" i="4"/>
  <c r="Y53" i="4"/>
  <c r="AF52" i="4" l="1"/>
  <c r="Z34" i="4"/>
  <c r="AA34" i="4"/>
  <c r="AB34" i="4"/>
  <c r="AC34" i="4"/>
  <c r="Z33" i="4"/>
  <c r="AA33" i="4"/>
  <c r="AB33" i="4"/>
  <c r="AC33" i="4"/>
  <c r="Z32" i="4"/>
  <c r="AA32" i="4"/>
  <c r="AB32" i="4"/>
  <c r="AC32" i="4"/>
  <c r="Y33" i="4"/>
  <c r="Y34" i="4" l="1"/>
  <c r="Y32" i="4"/>
  <c r="AF31" i="4"/>
  <c r="S61" i="4" l="1"/>
  <c r="AC61" i="4"/>
  <c r="AB61" i="4"/>
  <c r="AA61" i="4"/>
  <c r="Z61" i="4"/>
  <c r="Y61" i="4"/>
  <c r="AC60" i="4"/>
  <c r="AB60" i="4"/>
  <c r="AA60" i="4"/>
  <c r="Z60" i="4"/>
  <c r="Y60" i="4"/>
  <c r="AC59" i="4"/>
  <c r="AB59" i="4"/>
  <c r="AA59" i="4"/>
  <c r="Z59" i="4"/>
  <c r="Y59" i="4"/>
  <c r="S40" i="4"/>
  <c r="AC40" i="4"/>
  <c r="AB40" i="4"/>
  <c r="AA40" i="4"/>
  <c r="Z40" i="4"/>
  <c r="Y40" i="4"/>
  <c r="AC39" i="4"/>
  <c r="AB39" i="4"/>
  <c r="AA39" i="4"/>
  <c r="Z39" i="4"/>
  <c r="Y39" i="4"/>
  <c r="AC38" i="4"/>
  <c r="AB38" i="4"/>
  <c r="AA38" i="4"/>
  <c r="Z38" i="4"/>
  <c r="Y38" i="4"/>
  <c r="AF30" i="4"/>
  <c r="AF29" i="4"/>
  <c r="AF28" i="4"/>
  <c r="AF27" i="4"/>
  <c r="AF26" i="4"/>
  <c r="R89" i="4"/>
  <c r="AF34" i="4" l="1"/>
  <c r="AF32" i="4"/>
  <c r="AF33" i="4"/>
  <c r="AF55" i="4"/>
  <c r="AF54" i="4"/>
  <c r="AF53" i="4"/>
  <c r="AF51" i="4"/>
  <c r="AF50" i="4"/>
  <c r="AF49" i="4"/>
  <c r="AF48" i="4"/>
  <c r="AF47" i="4"/>
  <c r="R69" i="4" l="1"/>
  <c r="R94" i="4" l="1"/>
  <c r="R95" i="4"/>
  <c r="R96" i="4"/>
  <c r="R98" i="4"/>
  <c r="R99" i="4"/>
  <c r="R102" i="4"/>
  <c r="R103" i="4"/>
  <c r="R104" i="4"/>
  <c r="R105" i="4"/>
  <c r="R108" i="4" l="1"/>
  <c r="R106" i="4"/>
  <c r="R107" i="4"/>
  <c r="R70" i="4" l="1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90" i="4"/>
  <c r="R91" i="4"/>
  <c r="R92" i="4"/>
  <c r="R93" i="4"/>
</calcChain>
</file>

<file path=xl/sharedStrings.xml><?xml version="1.0" encoding="utf-8"?>
<sst xmlns="http://schemas.openxmlformats.org/spreadsheetml/2006/main" count="72" uniqueCount="32">
  <si>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</si>
  <si>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</si>
  <si>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</si>
  <si>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</si>
  <si>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</si>
  <si>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</si>
  <si>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</si>
  <si>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</si>
  <si>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</si>
  <si>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</si>
  <si>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</si>
  <si>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</si>
  <si>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</si>
  <si>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</si>
  <si>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</si>
  <si>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</si>
  <si>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</si>
  <si>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</si>
  <si>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</si>
  <si>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</si>
  <si>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Alubia pocha. Precios Percibidos Agricultor. €/kg</t>
  </si>
  <si>
    <t>Alubia pocha. Precios Pagados Consumidor €/kg</t>
  </si>
  <si>
    <t>Máximo mensual entre 2019 y 2024</t>
  </si>
  <si>
    <t>Mínimo mensual entre 2019 y 2024</t>
  </si>
  <si>
    <t>Promedio 2019- 2024</t>
  </si>
  <si>
    <t>Rango de precios 2019- 2024</t>
  </si>
  <si>
    <t>Promedio 2019 - 2024</t>
  </si>
  <si>
    <t>Rango de precios 2019 - 2024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</si>
  <si>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Alubia pocha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</si>
  <si>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INICIO DE CAMPAÑA 2025</t>
  </si>
  <si>
    <t>FIN DE CAMPAÑA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</si>
  <si>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alubia pocha en La Rioja en el año 2024 se ha calculado en 278,33 €/100 kg para un rendimiento medio de 10.200 kg/ha en invernadero (mata alta) y de 279,02 €/100 kg para un rendimiento de 4.990 kg/ha al aire libre (mata baja) (Rendimiento medio en 2024 en La Rioja).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 Desde la semana 34, se considera el coste de producción al aire libre.
</t>
    </r>
    <r>
      <rPr>
        <b/>
        <sz val="12"/>
        <color rgb="FF253746"/>
        <rFont val="Riojana Black"/>
      </rPr>
      <t>∙</t>
    </r>
    <r>
      <rPr>
        <sz val="12"/>
        <color rgb="FF253746"/>
        <rFont val="Riojana Black"/>
      </rPr>
      <t xml:space="preserve"> </t>
    </r>
    <r>
      <rPr>
        <sz val="8.5"/>
        <color rgb="FF253746"/>
        <rFont val="Riojana Condensed SemiBold"/>
      </rPr>
      <t>Durante esta campaña, el precio percibido por el agricultor se ha encontrado un 52%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</si>
</sst>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b/>
      <sz val="12"/>
      <color rgb="FF253746"/>
      <name val="Riojana Black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'Alubia pocha'!$S$38</c:f>
              <c:strCache>
                <c:ptCount val="1"/>
                <c:pt idx="0">
                  <c:v>Rango de precios 2019- 2024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'Alubia pocha'!$T$37:$AE$37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pocha'!$T$38:$AE$38</c:f>
              <c:numCache>
                <c:formatCode>0.00</c:formatCode>
                <c:ptCount val="12"/>
                <c:pt idx="5">
                  <c:v>4.125</c:v>
                </c:pt>
                <c:pt idx="6">
                  <c:v>4</c:v>
                </c:pt>
                <c:pt idx="7">
                  <c:v>4</c:v>
                </c:pt>
                <c:pt idx="8">
                  <c:v>3.625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'Alubia pocha'!$S$39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'Alubia pocha'!$T$37:$AE$37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pocha'!$T$39:$AE$39</c:f>
              <c:numCache>
                <c:formatCode>0.00</c:formatCode>
                <c:ptCount val="12"/>
                <c:pt idx="5">
                  <c:v>3.6</c:v>
                </c:pt>
                <c:pt idx="6">
                  <c:v>3.3</c:v>
                </c:pt>
                <c:pt idx="7">
                  <c:v>3.125</c:v>
                </c:pt>
                <c:pt idx="8">
                  <c:v>2.875</c:v>
                </c:pt>
                <c:pt idx="9">
                  <c:v>2.6875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'Alubia pocha'!$S$40</c:f>
              <c:strCache>
                <c:ptCount val="1"/>
                <c:pt idx="0">
                  <c:v>Promedio 2019- 2024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'Alubia pocha'!$T$37:$AE$37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pocha'!$T$40:$AE$40</c:f>
              <c:numCache>
                <c:formatCode>0.00</c:formatCode>
                <c:ptCount val="12"/>
                <c:pt idx="5">
                  <c:v>3.8870833333333334</c:v>
                </c:pt>
                <c:pt idx="6">
                  <c:v>3.7391666666666672</c:v>
                </c:pt>
                <c:pt idx="7">
                  <c:v>3.6333333333333337</c:v>
                </c:pt>
                <c:pt idx="8">
                  <c:v>3.21875</c:v>
                </c:pt>
                <c:pt idx="9">
                  <c:v>2.875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'Alubia pocha'!$S$41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'Alubia pocha'!$T$37:$AE$37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pocha'!$T$41:$AE$41</c:f>
              <c:numCache>
                <c:formatCode>0.00</c:formatCode>
                <c:ptCount val="12"/>
                <c:pt idx="5">
                  <c:v>4.5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3.7600000000000002</c:v>
                </c:pt>
                <c:pt idx="10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in val="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'Alubia pocha'!$S$59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'Alubia pocha'!$T$58:$AE$58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pocha'!$T$59:$AE$59</c:f>
              <c:numCache>
                <c:formatCode>0.00</c:formatCode>
                <c:ptCount val="12"/>
                <c:pt idx="5">
                  <c:v>8.2200000000000006</c:v>
                </c:pt>
                <c:pt idx="6">
                  <c:v>7.98</c:v>
                </c:pt>
                <c:pt idx="7">
                  <c:v>7.82</c:v>
                </c:pt>
                <c:pt idx="8">
                  <c:v>8.3000000000000007</c:v>
                </c:pt>
                <c:pt idx="9">
                  <c:v>8.5</c:v>
                </c:pt>
                <c:pt idx="10">
                  <c:v>5.6018749999999997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'Alubia pocha'!$S$60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'Alubia pocha'!$T$58:$AE$58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pocha'!$T$60:$AE$60</c:f>
              <c:numCache>
                <c:formatCode>0.00</c:formatCode>
                <c:ptCount val="12"/>
                <c:pt idx="5">
                  <c:v>6.4044444444444446</c:v>
                </c:pt>
                <c:pt idx="6">
                  <c:v>6.6239999999999997</c:v>
                </c:pt>
                <c:pt idx="7">
                  <c:v>6.7729166666666671</c:v>
                </c:pt>
                <c:pt idx="8">
                  <c:v>6.6941250000000014</c:v>
                </c:pt>
                <c:pt idx="9">
                  <c:v>5.5874666666666668</c:v>
                </c:pt>
                <c:pt idx="10">
                  <c:v>5.6018749999999997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'Alubia pocha'!$S$61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'Alubia pocha'!$T$58:$AE$58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pocha'!$T$61:$AE$61</c:f>
              <c:numCache>
                <c:formatCode>0.00</c:formatCode>
                <c:ptCount val="12"/>
                <c:pt idx="5">
                  <c:v>7.5128240740740724</c:v>
                </c:pt>
                <c:pt idx="6">
                  <c:v>7.2439305555555551</c:v>
                </c:pt>
                <c:pt idx="7">
                  <c:v>7.2700833333333339</c:v>
                </c:pt>
                <c:pt idx="8">
                  <c:v>7.3415250000000016</c:v>
                </c:pt>
                <c:pt idx="9">
                  <c:v>6.9220933333333337</c:v>
                </c:pt>
                <c:pt idx="10">
                  <c:v>5.6018749999999997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'Alubia pocha'!$S$62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'Alubia pocha'!$T$58:$AE$58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pocha'!$T$62:$AE$62</c:f>
              <c:numCache>
                <c:formatCode>0.00</c:formatCode>
                <c:ptCount val="12"/>
                <c:pt idx="5">
                  <c:v>9.5</c:v>
                </c:pt>
                <c:pt idx="6">
                  <c:v>9.1560000000000006</c:v>
                </c:pt>
                <c:pt idx="7">
                  <c:v>6.0233333333333334</c:v>
                </c:pt>
                <c:pt idx="8">
                  <c:v>8.3866666666666667</c:v>
                </c:pt>
                <c:pt idx="9">
                  <c:v>8.4499999999999993</c:v>
                </c:pt>
                <c:pt idx="10">
                  <c:v>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1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'Alubia pocha'!$C$9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'Alubia pocha'!$B$11:$B$63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'Alubia pocha'!$C$11:$C$63</c:f>
              <c:numCache>
                <c:formatCode>#,##0.00</c:formatCode>
                <c:ptCount val="53"/>
                <c:pt idx="24">
                  <c:v>2.7833000000000001</c:v>
                </c:pt>
                <c:pt idx="25">
                  <c:v>2.7833000000000001</c:v>
                </c:pt>
                <c:pt idx="26">
                  <c:v>2.7833000000000001</c:v>
                </c:pt>
                <c:pt idx="27">
                  <c:v>2.7833000000000001</c:v>
                </c:pt>
                <c:pt idx="28">
                  <c:v>2.7833000000000001</c:v>
                </c:pt>
                <c:pt idx="29">
                  <c:v>2.7833000000000001</c:v>
                </c:pt>
                <c:pt idx="30">
                  <c:v>2.7833000000000001</c:v>
                </c:pt>
                <c:pt idx="31">
                  <c:v>2.7833000000000001</c:v>
                </c:pt>
                <c:pt idx="32">
                  <c:v>2.7833000000000001</c:v>
                </c:pt>
                <c:pt idx="33">
                  <c:v>2.7902</c:v>
                </c:pt>
                <c:pt idx="34">
                  <c:v>2.7902</c:v>
                </c:pt>
                <c:pt idx="35">
                  <c:v>2.7902</c:v>
                </c:pt>
                <c:pt idx="36">
                  <c:v>2.7902</c:v>
                </c:pt>
                <c:pt idx="37">
                  <c:v>2.7902</c:v>
                </c:pt>
                <c:pt idx="38">
                  <c:v>2.7902</c:v>
                </c:pt>
                <c:pt idx="39">
                  <c:v>2.7902</c:v>
                </c:pt>
                <c:pt idx="40">
                  <c:v>2.7902</c:v>
                </c:pt>
                <c:pt idx="41">
                  <c:v>2.7902</c:v>
                </c:pt>
                <c:pt idx="42">
                  <c:v>2.7902</c:v>
                </c:pt>
                <c:pt idx="43">
                  <c:v>2.7902</c:v>
                </c:pt>
                <c:pt idx="44">
                  <c:v>2.7902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'Alubia pocha'!$D$9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'Alubia pocha'!$B$11:$B$63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'Alubia pocha'!$D$11:$D$63</c:f>
              <c:numCache>
                <c:formatCode>#,##0.00</c:formatCode>
                <c:ptCount val="53"/>
                <c:pt idx="21">
                  <c:v>0</c:v>
                </c:pt>
                <c:pt idx="24">
                  <c:v>4.5</c:v>
                </c:pt>
                <c:pt idx="25">
                  <c:v>4.5</c:v>
                </c:pt>
                <c:pt idx="26">
                  <c:v>3.5</c:v>
                </c:pt>
                <c:pt idx="27">
                  <c:v>3.5</c:v>
                </c:pt>
                <c:pt idx="29">
                  <c:v>4.5</c:v>
                </c:pt>
                <c:pt idx="30">
                  <c:v>4.5</c:v>
                </c:pt>
                <c:pt idx="33">
                  <c:v>4.5</c:v>
                </c:pt>
                <c:pt idx="34">
                  <c:v>4.5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3.5</c:v>
                </c:pt>
                <c:pt idx="43">
                  <c:v>3.3</c:v>
                </c:pt>
                <c:pt idx="44">
                  <c:v>3.5</c:v>
                </c:pt>
                <c:pt idx="4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'Alubia pocha'!$F$9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'Alubia pocha'!$B$11:$B$63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'Alubia pocha'!$F$11:$F$63</c:f>
              <c:numCache>
                <c:formatCode>#,##0.00</c:formatCode>
                <c:ptCount val="53"/>
                <c:pt idx="24">
                  <c:v>9.5</c:v>
                </c:pt>
                <c:pt idx="25">
                  <c:v>9.5</c:v>
                </c:pt>
                <c:pt idx="26">
                  <c:v>9.5</c:v>
                </c:pt>
                <c:pt idx="27">
                  <c:v>9.07</c:v>
                </c:pt>
                <c:pt idx="28">
                  <c:v>9.07</c:v>
                </c:pt>
                <c:pt idx="29">
                  <c:v>9.07</c:v>
                </c:pt>
                <c:pt idx="30" formatCode="General">
                  <c:v>9.07</c:v>
                </c:pt>
                <c:pt idx="31">
                  <c:v>9.07</c:v>
                </c:pt>
                <c:pt idx="36">
                  <c:v>8.33</c:v>
                </c:pt>
                <c:pt idx="37">
                  <c:v>8.33</c:v>
                </c:pt>
                <c:pt idx="38">
                  <c:v>8.5</c:v>
                </c:pt>
                <c:pt idx="39">
                  <c:v>8.5</c:v>
                </c:pt>
                <c:pt idx="40">
                  <c:v>8.5</c:v>
                </c:pt>
                <c:pt idx="41">
                  <c:v>8.5</c:v>
                </c:pt>
                <c:pt idx="42">
                  <c:v>8.5</c:v>
                </c:pt>
                <c:pt idx="43">
                  <c:v>8.25</c:v>
                </c:pt>
                <c:pt idx="44">
                  <c:v>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12</xdr:col>
      <xdr:colOff>5953</xdr:colOff>
      <xdr:row>6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90">
          <cell r="D90">
            <v>4.5</v>
          </cell>
          <cell r="F90" t="str">
            <v>-</v>
          </cell>
          <cell r="G90">
            <v>9.5</v>
          </cell>
        </row>
      </sheetData>
      <sheetData sheetId="25">
        <row r="90">
          <cell r="D90">
            <v>4.5</v>
          </cell>
          <cell r="F90" t="str">
            <v>-</v>
          </cell>
          <cell r="G90">
            <v>9.5</v>
          </cell>
        </row>
      </sheetData>
      <sheetData sheetId="26">
        <row r="90">
          <cell r="D90">
            <v>3.5</v>
          </cell>
          <cell r="F90" t="str">
            <v>-</v>
          </cell>
          <cell r="G90">
            <v>9.5</v>
          </cell>
        </row>
      </sheetData>
      <sheetData sheetId="27">
        <row r="90">
          <cell r="D90">
            <v>3.5</v>
          </cell>
          <cell r="F90" t="str">
            <v>-</v>
          </cell>
          <cell r="G90">
            <v>9.07</v>
          </cell>
        </row>
      </sheetData>
      <sheetData sheetId="28">
        <row r="90">
          <cell r="F90" t="str">
            <v>-</v>
          </cell>
          <cell r="G90">
            <v>9.07</v>
          </cell>
        </row>
      </sheetData>
      <sheetData sheetId="29">
        <row r="90">
          <cell r="D90">
            <v>4.5</v>
          </cell>
          <cell r="F90" t="str">
            <v>-</v>
          </cell>
          <cell r="G90">
            <v>9.07</v>
          </cell>
        </row>
      </sheetData>
      <sheetData sheetId="30">
        <row r="90">
          <cell r="D90">
            <v>4.5</v>
          </cell>
          <cell r="F90" t="str">
            <v>-</v>
          </cell>
          <cell r="G90">
            <v>9.07</v>
          </cell>
        </row>
      </sheetData>
      <sheetData sheetId="31">
        <row r="90">
          <cell r="F90" t="str">
            <v>-</v>
          </cell>
          <cell r="G90">
            <v>9.07</v>
          </cell>
        </row>
      </sheetData>
      <sheetData sheetId="32">
        <row r="90">
          <cell r="F90" t="str">
            <v>-</v>
          </cell>
        </row>
      </sheetData>
      <sheetData sheetId="33">
        <row r="90">
          <cell r="D90">
            <v>4.5</v>
          </cell>
          <cell r="F90" t="str">
            <v>-</v>
          </cell>
        </row>
      </sheetData>
      <sheetData sheetId="34">
        <row r="90">
          <cell r="D90">
            <v>4.5</v>
          </cell>
          <cell r="F90" t="str">
            <v>-</v>
          </cell>
        </row>
      </sheetData>
      <sheetData sheetId="35">
        <row r="90">
          <cell r="D90">
            <v>5</v>
          </cell>
          <cell r="F90" t="str">
            <v>-</v>
          </cell>
        </row>
      </sheetData>
      <sheetData sheetId="36">
        <row r="90">
          <cell r="D90">
            <v>5</v>
          </cell>
          <cell r="F90" t="str">
            <v>-</v>
          </cell>
          <cell r="G90">
            <v>8.33</v>
          </cell>
        </row>
      </sheetData>
      <sheetData sheetId="37">
        <row r="90">
          <cell r="D90">
            <v>5</v>
          </cell>
          <cell r="F90" t="str">
            <v>-</v>
          </cell>
          <cell r="G90">
            <v>8.33</v>
          </cell>
        </row>
      </sheetData>
      <sheetData sheetId="38">
        <row r="90">
          <cell r="D90">
            <v>5</v>
          </cell>
          <cell r="F90" t="str">
            <v>-</v>
          </cell>
          <cell r="G90">
            <v>8.5</v>
          </cell>
        </row>
      </sheetData>
      <sheetData sheetId="39">
        <row r="90">
          <cell r="D90">
            <v>4</v>
          </cell>
          <cell r="F90" t="str">
            <v>-</v>
          </cell>
          <cell r="G90">
            <v>8.5</v>
          </cell>
        </row>
      </sheetData>
      <sheetData sheetId="40">
        <row r="90">
          <cell r="D90">
            <v>4</v>
          </cell>
          <cell r="F90" t="str">
            <v>-</v>
          </cell>
          <cell r="G90">
            <v>8.5</v>
          </cell>
        </row>
      </sheetData>
      <sheetData sheetId="41">
        <row r="90">
          <cell r="D90">
            <v>4</v>
          </cell>
          <cell r="F90" t="str">
            <v>-</v>
          </cell>
          <cell r="G90">
            <v>8.5</v>
          </cell>
        </row>
      </sheetData>
      <sheetData sheetId="42">
        <row r="90">
          <cell r="D90">
            <v>3.5</v>
          </cell>
          <cell r="F90" t="str">
            <v>-</v>
          </cell>
          <cell r="G90">
            <v>8.5</v>
          </cell>
        </row>
      </sheetData>
      <sheetData sheetId="43">
        <row r="90">
          <cell r="D90">
            <v>3.3</v>
          </cell>
          <cell r="F90" t="str">
            <v>-</v>
          </cell>
          <cell r="G90">
            <v>8.25</v>
          </cell>
        </row>
      </sheetData>
      <sheetData sheetId="44">
        <row r="90">
          <cell r="D90">
            <v>3.5</v>
          </cell>
          <cell r="F90" t="str">
            <v>-</v>
          </cell>
          <cell r="G90">
            <v>8.25</v>
          </cell>
        </row>
      </sheetData>
      <sheetData sheetId="45">
        <row r="90">
          <cell r="D90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8"/>
  <sheetViews>
    <sheetView showGridLines="0" tabSelected="1" zoomScale="130" zoomScaleNormal="130" zoomScaleSheetLayoutView="130" workbookViewId="0">
      <selection activeCell="C11" sqref="C11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6.5" customHeight="1"/>
    <row r="6" spans="2:36" s="5" customFormat="1" ht="25.5" customHeight="1">
      <c r="B6" s="45" t="s">
        <v>28</v>
      </c>
      <c r="C6" s="45"/>
      <c r="D6" s="45"/>
      <c r="E6" s="45"/>
      <c r="F6" s="45"/>
      <c r="G6" s="45"/>
      <c r="H6" s="45"/>
      <c r="I6" s="45"/>
      <c r="J6" s="45"/>
      <c r="K6" s="45"/>
      <c r="L6" s="45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1"/>
      <c r="AH6" s="11"/>
      <c r="AI6" s="11"/>
      <c r="AJ6" s="11"/>
    </row>
    <row r="7" spans="2:36" ht="21.75" customHeight="1">
      <c r="B7" s="46" t="s">
        <v>31</v>
      </c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2:36" ht="45.75" customHeight="1"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2:36" ht="32.25" customHeight="1">
      <c r="B9" s="42" t="s">
        <v>0</v>
      </c>
      <c r="C9" s="9" t="s">
        <v>15</v>
      </c>
      <c r="D9" s="9" t="s">
        <v>16</v>
      </c>
      <c r="E9" s="9" t="s">
        <v>17</v>
      </c>
      <c r="F9" s="10" t="s">
        <v>18</v>
      </c>
    </row>
    <row r="10" spans="2:36" ht="12.75" customHeight="1">
      <c r="B10" s="42"/>
      <c r="C10" s="43" t="s">
        <v>19</v>
      </c>
      <c r="D10" s="43"/>
      <c r="E10" s="43"/>
      <c r="F10" s="44"/>
    </row>
    <row r="11" spans="2:36" ht="9.9499999999999993" customHeight="1">
      <c r="B11" s="27">
        <v>1</v>
      </c>
      <c r="C11" s="28"/>
      <c r="D11" s="28"/>
      <c r="E11" s="28"/>
      <c r="F11" s="28"/>
    </row>
    <row r="12" spans="2:36" ht="9.9499999999999993" customHeight="1">
      <c r="B12" s="29">
        <v>2</v>
      </c>
      <c r="C12" s="30"/>
      <c r="D12" s="30"/>
      <c r="E12" s="30"/>
      <c r="F12" s="30"/>
    </row>
    <row r="13" spans="2:36" ht="9.9499999999999993" customHeight="1">
      <c r="B13" s="31">
        <v>3</v>
      </c>
      <c r="C13" s="28"/>
      <c r="D13" s="28"/>
      <c r="E13" s="28"/>
      <c r="F13" s="28"/>
    </row>
    <row r="14" spans="2:36" ht="9.9499999999999993" customHeight="1">
      <c r="B14" s="29">
        <v>4</v>
      </c>
      <c r="C14" s="30"/>
      <c r="D14" s="30"/>
      <c r="E14" s="30"/>
      <c r="F14" s="30"/>
    </row>
    <row r="15" spans="2:36" ht="9.9499999999999993" customHeight="1">
      <c r="B15" s="31">
        <v>5</v>
      </c>
      <c r="C15" s="28"/>
      <c r="D15" s="28"/>
      <c r="E15" s="28"/>
      <c r="F15" s="28"/>
    </row>
    <row r="16" spans="2:36" ht="9.9499999999999993" customHeight="1">
      <c r="B16" s="29">
        <v>6</v>
      </c>
      <c r="C16" s="30"/>
      <c r="D16" s="30"/>
      <c r="E16" s="30"/>
      <c r="F16" s="30"/>
    </row>
    <row r="17" spans="2:32" ht="9.9499999999999993" customHeight="1">
      <c r="B17" s="31">
        <v>7</v>
      </c>
      <c r="C17" s="28"/>
      <c r="D17" s="28"/>
      <c r="E17" s="28"/>
      <c r="F17" s="28"/>
    </row>
    <row r="18" spans="2:32" ht="9.9499999999999993" customHeight="1">
      <c r="B18" s="29">
        <v>8</v>
      </c>
      <c r="C18" s="30"/>
      <c r="D18" s="30"/>
      <c r="E18" s="30"/>
      <c r="F18" s="30"/>
    </row>
    <row r="19" spans="2:32" ht="9.9499999999999993" customHeight="1">
      <c r="B19" s="31">
        <v>9</v>
      </c>
      <c r="C19" s="28"/>
      <c r="D19" s="28"/>
      <c r="E19" s="28"/>
      <c r="F19" s="28"/>
    </row>
    <row r="20" spans="2:32" ht="9.9499999999999993" customHeight="1">
      <c r="B20" s="29">
        <v>10</v>
      </c>
      <c r="C20" s="30"/>
      <c r="D20" s="30"/>
      <c r="E20" s="30"/>
      <c r="F20" s="30"/>
    </row>
    <row r="21" spans="2:32" ht="9.9499999999999993" customHeight="1">
      <c r="B21" s="31">
        <v>11</v>
      </c>
      <c r="C21" s="28"/>
      <c r="D21" s="28"/>
      <c r="E21" s="28"/>
      <c r="F21" s="28"/>
    </row>
    <row r="22" spans="2:32" ht="9.9499999999999993" customHeight="1">
      <c r="B22" s="29">
        <v>12</v>
      </c>
      <c r="C22" s="30"/>
      <c r="D22" s="30"/>
      <c r="E22" s="30"/>
      <c r="F22" s="30"/>
    </row>
    <row r="23" spans="2:32" ht="9.9499999999999993" customHeight="1">
      <c r="B23" s="31">
        <v>13</v>
      </c>
      <c r="C23" s="28"/>
      <c r="D23" s="28"/>
      <c r="E23" s="28"/>
      <c r="F23" s="28"/>
    </row>
    <row r="24" spans="2:32" ht="9.9499999999999993" customHeight="1">
      <c r="B24" s="29">
        <v>14</v>
      </c>
      <c r="C24" s="30"/>
      <c r="D24" s="30"/>
      <c r="E24" s="30"/>
      <c r="F24" s="30"/>
      <c r="S24" s="16" t="s">
        <v>20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2:32" ht="9.9499999999999993" customHeight="1">
      <c r="B25" s="31">
        <v>15</v>
      </c>
      <c r="C25" s="28"/>
      <c r="D25" s="28"/>
      <c r="E25" s="28"/>
      <c r="F25" s="28"/>
      <c r="S25" s="17"/>
      <c r="T25" s="18" t="s">
        <v>2</v>
      </c>
      <c r="U25" s="18" t="s">
        <v>3</v>
      </c>
      <c r="V25" s="18" t="s">
        <v>4</v>
      </c>
      <c r="W25" s="18" t="s">
        <v>5</v>
      </c>
      <c r="X25" s="18" t="s">
        <v>6</v>
      </c>
      <c r="Y25" s="18" t="s">
        <v>7</v>
      </c>
      <c r="Z25" s="18" t="s">
        <v>8</v>
      </c>
      <c r="AA25" s="18" t="s">
        <v>9</v>
      </c>
      <c r="AB25" s="18" t="s">
        <v>10</v>
      </c>
      <c r="AC25" s="18" t="s">
        <v>11</v>
      </c>
      <c r="AD25" s="18" t="s">
        <v>12</v>
      </c>
      <c r="AE25" s="18" t="s">
        <v>13</v>
      </c>
      <c r="AF25" s="18" t="s">
        <v>14</v>
      </c>
    </row>
    <row r="26" spans="2:32" ht="9.9499999999999993" customHeight="1">
      <c r="B26" s="29">
        <v>16</v>
      </c>
      <c r="C26" s="30"/>
      <c r="D26" s="30"/>
      <c r="E26" s="30"/>
      <c r="F26" s="30"/>
      <c r="S26" s="19">
        <v>2019</v>
      </c>
      <c r="T26" s="20"/>
      <c r="U26" s="20"/>
      <c r="V26" s="20"/>
      <c r="W26" s="20"/>
      <c r="X26" s="20"/>
      <c r="Y26" s="20">
        <v>3.6</v>
      </c>
      <c r="Z26" s="20">
        <v>3.375</v>
      </c>
      <c r="AA26" s="20">
        <v>3.75</v>
      </c>
      <c r="AB26" s="20">
        <v>3.375</v>
      </c>
      <c r="AC26" s="20">
        <v>2.6875</v>
      </c>
      <c r="AD26" s="20"/>
      <c r="AE26" s="20"/>
      <c r="AF26" s="21">
        <f t="shared" ref="AF26:AF34" si="0">AVERAGE(T26:AE26)</f>
        <v>3.3575000000000004</v>
      </c>
    </row>
    <row r="27" spans="2:32" ht="9.9499999999999993" customHeight="1">
      <c r="B27" s="31">
        <v>17</v>
      </c>
      <c r="C27" s="28"/>
      <c r="D27" s="28"/>
      <c r="E27" s="28"/>
      <c r="F27" s="28"/>
      <c r="S27" s="19">
        <v>2020</v>
      </c>
      <c r="T27" s="20"/>
      <c r="U27" s="20"/>
      <c r="V27" s="20"/>
      <c r="W27" s="20"/>
      <c r="X27" s="20"/>
      <c r="Y27" s="20">
        <v>3.6375000000000002</v>
      </c>
      <c r="Z27" s="20">
        <v>3.3</v>
      </c>
      <c r="AA27" s="20">
        <v>3.4249999999999998</v>
      </c>
      <c r="AB27" s="20">
        <v>2.875</v>
      </c>
      <c r="AC27" s="20">
        <v>3</v>
      </c>
      <c r="AD27" s="20"/>
      <c r="AE27" s="20"/>
      <c r="AF27" s="21">
        <f t="shared" si="0"/>
        <v>3.2475000000000001</v>
      </c>
    </row>
    <row r="28" spans="2:32" ht="9.9499999999999993" customHeight="1">
      <c r="B28" s="29">
        <v>18</v>
      </c>
      <c r="C28" s="30"/>
      <c r="D28" s="30"/>
      <c r="E28" s="30"/>
      <c r="F28" s="30"/>
      <c r="G28" s="1"/>
      <c r="S28" s="19">
        <v>2021</v>
      </c>
      <c r="T28" s="20"/>
      <c r="U28" s="20"/>
      <c r="V28" s="20"/>
      <c r="W28" s="20"/>
      <c r="X28" s="20"/>
      <c r="Y28" s="20">
        <v>4</v>
      </c>
      <c r="Z28" s="20">
        <v>3.8600000000000003</v>
      </c>
      <c r="AA28" s="20">
        <v>3.125</v>
      </c>
      <c r="AB28" s="20">
        <v>3</v>
      </c>
      <c r="AC28" s="20">
        <v>2.8125</v>
      </c>
      <c r="AD28" s="20"/>
      <c r="AE28" s="20"/>
      <c r="AF28" s="21">
        <f t="shared" si="0"/>
        <v>3.3594999999999997</v>
      </c>
    </row>
    <row r="29" spans="2:32" ht="9.9499999999999993" customHeight="1">
      <c r="B29" s="31">
        <v>19</v>
      </c>
      <c r="C29" s="28"/>
      <c r="D29" s="28"/>
      <c r="E29" s="28"/>
      <c r="F29" s="28"/>
      <c r="S29" s="19">
        <v>2022</v>
      </c>
      <c r="T29" s="20"/>
      <c r="U29" s="20"/>
      <c r="V29" s="20"/>
      <c r="W29" s="20"/>
      <c r="X29" s="20"/>
      <c r="Y29" s="20">
        <v>3.96</v>
      </c>
      <c r="Z29" s="20">
        <v>3.9</v>
      </c>
      <c r="AA29" s="20">
        <v>3.8666666666666667</v>
      </c>
      <c r="AB29" s="20">
        <v>3.625</v>
      </c>
      <c r="AC29" s="20">
        <v>3</v>
      </c>
      <c r="AD29" s="20"/>
      <c r="AE29" s="20"/>
      <c r="AF29" s="21">
        <f t="shared" si="0"/>
        <v>3.6703333333333332</v>
      </c>
    </row>
    <row r="30" spans="2:32" ht="9.9499999999999993" customHeight="1">
      <c r="B30" s="29">
        <v>20</v>
      </c>
      <c r="C30" s="30"/>
      <c r="D30" s="30"/>
      <c r="E30" s="30"/>
      <c r="F30" s="30"/>
      <c r="S30" s="19">
        <v>2023</v>
      </c>
      <c r="T30" s="20"/>
      <c r="U30" s="20"/>
      <c r="V30" s="20"/>
      <c r="W30" s="20"/>
      <c r="X30" s="20"/>
      <c r="Y30" s="20">
        <v>4.125</v>
      </c>
      <c r="Z30" s="20">
        <v>4</v>
      </c>
      <c r="AA30" s="20">
        <v>4</v>
      </c>
      <c r="AB30" s="20"/>
      <c r="AC30" s="20"/>
      <c r="AD30" s="20"/>
      <c r="AE30" s="20"/>
      <c r="AF30" s="21">
        <f t="shared" si="0"/>
        <v>4.041666666666667</v>
      </c>
    </row>
    <row r="31" spans="2:32" ht="9.9499999999999993" customHeight="1">
      <c r="B31" s="31">
        <v>21</v>
      </c>
      <c r="C31" s="47"/>
      <c r="D31" s="47"/>
      <c r="E31" s="47"/>
      <c r="F31" s="47"/>
      <c r="S31" s="19">
        <v>2024</v>
      </c>
      <c r="T31" s="20"/>
      <c r="U31" s="20"/>
      <c r="V31" s="20"/>
      <c r="W31" s="20"/>
      <c r="X31" s="20"/>
      <c r="Y31" s="20">
        <v>4</v>
      </c>
      <c r="Z31" s="20">
        <v>4</v>
      </c>
      <c r="AA31" s="20"/>
      <c r="AB31" s="20"/>
      <c r="AC31" s="20"/>
      <c r="AD31" s="20"/>
      <c r="AE31" s="20"/>
      <c r="AF31" s="21">
        <f t="shared" si="0"/>
        <v>4</v>
      </c>
    </row>
    <row r="32" spans="2:32" ht="9.9499999999999993" customHeight="1">
      <c r="B32" s="29">
        <v>22</v>
      </c>
      <c r="C32" s="30"/>
      <c r="D32" s="33" t="s">
        <v>29</v>
      </c>
      <c r="E32" s="33"/>
      <c r="F32" s="33"/>
      <c r="S32" s="19" t="s">
        <v>22</v>
      </c>
      <c r="T32" s="20"/>
      <c r="U32" s="20"/>
      <c r="V32" s="20"/>
      <c r="W32" s="20"/>
      <c r="X32" s="20"/>
      <c r="Y32" s="20">
        <f>MAX(Y26:Y31)</f>
        <v>4.125</v>
      </c>
      <c r="Z32" s="20">
        <f t="shared" ref="Z32:AC32" si="1">MAX(Z26:Z31)</f>
        <v>4</v>
      </c>
      <c r="AA32" s="20">
        <f t="shared" si="1"/>
        <v>4</v>
      </c>
      <c r="AB32" s="20">
        <f t="shared" si="1"/>
        <v>3.625</v>
      </c>
      <c r="AC32" s="20">
        <f t="shared" si="1"/>
        <v>3</v>
      </c>
      <c r="AD32" s="20"/>
      <c r="AE32" s="20"/>
      <c r="AF32" s="21">
        <f t="shared" si="0"/>
        <v>3.75</v>
      </c>
    </row>
    <row r="33" spans="2:32" ht="9.9499999999999993" customHeight="1">
      <c r="B33" s="31">
        <v>23</v>
      </c>
      <c r="C33" s="28"/>
      <c r="D33" s="28"/>
      <c r="E33" s="28"/>
      <c r="F33" s="28"/>
      <c r="S33" s="19" t="s">
        <v>23</v>
      </c>
      <c r="T33" s="20"/>
      <c r="U33" s="20"/>
      <c r="V33" s="20"/>
      <c r="W33" s="20"/>
      <c r="X33" s="20"/>
      <c r="Y33" s="20">
        <f>MIN(Y26:Y31)</f>
        <v>3.6</v>
      </c>
      <c r="Z33" s="20">
        <f t="shared" ref="Z33:AC33" si="2">MIN(Z26:Z31)</f>
        <v>3.3</v>
      </c>
      <c r="AA33" s="20">
        <f t="shared" si="2"/>
        <v>3.125</v>
      </c>
      <c r="AB33" s="20">
        <f t="shared" si="2"/>
        <v>2.875</v>
      </c>
      <c r="AC33" s="20">
        <f t="shared" si="2"/>
        <v>2.6875</v>
      </c>
      <c r="AD33" s="20"/>
      <c r="AE33" s="20"/>
      <c r="AF33" s="21">
        <f t="shared" si="0"/>
        <v>3.1175000000000002</v>
      </c>
    </row>
    <row r="34" spans="2:32" ht="9.9499999999999993" customHeight="1">
      <c r="B34" s="29">
        <v>24</v>
      </c>
      <c r="C34" s="30"/>
      <c r="D34" s="30"/>
      <c r="E34" s="30"/>
      <c r="F34" s="30"/>
      <c r="S34" s="19" t="s">
        <v>24</v>
      </c>
      <c r="T34" s="20"/>
      <c r="U34" s="20"/>
      <c r="V34" s="20"/>
      <c r="W34" s="20"/>
      <c r="X34" s="20"/>
      <c r="Y34" s="20">
        <f>AVERAGE(Y26:Y31)</f>
        <v>3.8870833333333334</v>
      </c>
      <c r="Z34" s="20">
        <f t="shared" ref="Z34:AC34" si="3">AVERAGE(Z26:Z31)</f>
        <v>3.7391666666666672</v>
      </c>
      <c r="AA34" s="20">
        <f t="shared" si="3"/>
        <v>3.6333333333333337</v>
      </c>
      <c r="AB34" s="20">
        <f t="shared" si="3"/>
        <v>3.21875</v>
      </c>
      <c r="AC34" s="20">
        <f t="shared" si="3"/>
        <v>2.875</v>
      </c>
      <c r="AD34" s="20"/>
      <c r="AE34" s="20"/>
      <c r="AF34" s="21">
        <f t="shared" si="0"/>
        <v>3.4706666666666672</v>
      </c>
    </row>
    <row r="35" spans="2:32" ht="9.9499999999999993" customHeight="1">
      <c r="B35" s="31">
        <v>25</v>
      </c>
      <c r="C35" s="39">
        <v>2.7833000000000001</v>
      </c>
      <c r="D35" s="28">
        <f>'[1]25'!$D$90</f>
        <v>4.5</v>
      </c>
      <c r="E35" s="28" t="str">
        <f>'[1]25'!$F$90</f>
        <v>-</v>
      </c>
      <c r="F35" s="28">
        <f>'[1]25'!$G$90</f>
        <v>9.5</v>
      </c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32" ht="9.9499999999999993" customHeight="1">
      <c r="B36" s="29">
        <v>26</v>
      </c>
      <c r="C36" s="38">
        <v>2.7833000000000001</v>
      </c>
      <c r="D36" s="30">
        <f>'[1]26'!$D$90</f>
        <v>4.5</v>
      </c>
      <c r="E36" s="30" t="str">
        <f>'[1]26'!$F$90</f>
        <v>-</v>
      </c>
      <c r="F36" s="30">
        <f>'[1]26'!$G$90</f>
        <v>9.5</v>
      </c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27">
        <v>27</v>
      </c>
      <c r="C37" s="39">
        <v>2.7833000000000001</v>
      </c>
      <c r="D37" s="28">
        <f>'[1]27'!$D$90</f>
        <v>3.5</v>
      </c>
      <c r="E37" s="28" t="str">
        <f>'[1]27'!$F$90</f>
        <v>-</v>
      </c>
      <c r="F37" s="28">
        <f>'[1]27'!$G$90</f>
        <v>9.5</v>
      </c>
      <c r="S37" s="17"/>
      <c r="T37" s="18" t="s">
        <v>2</v>
      </c>
      <c r="U37" s="18" t="s">
        <v>3</v>
      </c>
      <c r="V37" s="18" t="s">
        <v>4</v>
      </c>
      <c r="W37" s="18" t="s">
        <v>5</v>
      </c>
      <c r="X37" s="18" t="s">
        <v>6</v>
      </c>
      <c r="Y37" s="18" t="s">
        <v>7</v>
      </c>
      <c r="Z37" s="18" t="s">
        <v>8</v>
      </c>
      <c r="AA37" s="18" t="s">
        <v>9</v>
      </c>
      <c r="AB37" s="18" t="s">
        <v>10</v>
      </c>
      <c r="AC37" s="18" t="s">
        <v>11</v>
      </c>
      <c r="AD37" s="18" t="s">
        <v>12</v>
      </c>
      <c r="AE37" s="18" t="s">
        <v>13</v>
      </c>
      <c r="AF37" s="17"/>
    </row>
    <row r="38" spans="2:32" ht="9.9499999999999993" customHeight="1">
      <c r="B38" s="29">
        <v>28</v>
      </c>
      <c r="C38" s="38">
        <v>2.7833000000000001</v>
      </c>
      <c r="D38" s="30">
        <f>'[1]28'!$D$90</f>
        <v>3.5</v>
      </c>
      <c r="E38" s="30" t="str">
        <f>'[1]28'!$F$90</f>
        <v>-</v>
      </c>
      <c r="F38" s="30">
        <f>'[1]28'!$G$90</f>
        <v>9.07</v>
      </c>
      <c r="S38" s="19" t="s">
        <v>25</v>
      </c>
      <c r="T38" s="20"/>
      <c r="U38" s="20"/>
      <c r="V38" s="20"/>
      <c r="W38" s="20"/>
      <c r="X38" s="20"/>
      <c r="Y38" s="20">
        <f t="shared" ref="Y38:AC40" si="4">Y32</f>
        <v>4.125</v>
      </c>
      <c r="Z38" s="20">
        <f t="shared" si="4"/>
        <v>4</v>
      </c>
      <c r="AA38" s="20">
        <f t="shared" si="4"/>
        <v>4</v>
      </c>
      <c r="AB38" s="20">
        <f t="shared" si="4"/>
        <v>3.625</v>
      </c>
      <c r="AC38" s="20">
        <f t="shared" si="4"/>
        <v>3</v>
      </c>
      <c r="AD38" s="20"/>
      <c r="AE38" s="20"/>
      <c r="AF38" s="17"/>
    </row>
    <row r="39" spans="2:32" ht="9.9499999999999993" customHeight="1">
      <c r="B39" s="31">
        <v>29</v>
      </c>
      <c r="C39" s="39">
        <v>2.7833000000000001</v>
      </c>
      <c r="D39" s="28"/>
      <c r="E39" s="28" t="str">
        <f>'[1]29'!$F$90</f>
        <v>-</v>
      </c>
      <c r="F39" s="28">
        <f>'[1]29'!$G$90</f>
        <v>9.07</v>
      </c>
      <c r="S39" s="19"/>
      <c r="T39" s="20"/>
      <c r="U39" s="20"/>
      <c r="V39" s="20"/>
      <c r="W39" s="20"/>
      <c r="X39" s="20"/>
      <c r="Y39" s="20">
        <f t="shared" si="4"/>
        <v>3.6</v>
      </c>
      <c r="Z39" s="20">
        <f t="shared" si="4"/>
        <v>3.3</v>
      </c>
      <c r="AA39" s="20">
        <f t="shared" si="4"/>
        <v>3.125</v>
      </c>
      <c r="AB39" s="20">
        <f t="shared" si="4"/>
        <v>2.875</v>
      </c>
      <c r="AC39" s="20">
        <f t="shared" si="4"/>
        <v>2.6875</v>
      </c>
      <c r="AD39" s="20"/>
      <c r="AE39" s="20"/>
      <c r="AF39" s="17"/>
    </row>
    <row r="40" spans="2:32" ht="9.9499999999999993" customHeight="1">
      <c r="B40" s="29">
        <v>30</v>
      </c>
      <c r="C40" s="38">
        <v>2.7833000000000001</v>
      </c>
      <c r="D40" s="30">
        <f>'[1]30'!$D$90</f>
        <v>4.5</v>
      </c>
      <c r="E40" s="30" t="str">
        <f>'[1]30'!$F$90</f>
        <v>-</v>
      </c>
      <c r="F40" s="30">
        <f>'[1]30'!$G$90</f>
        <v>9.07</v>
      </c>
      <c r="S40" s="22" t="str">
        <f>S34</f>
        <v>Promedio 2019- 2024</v>
      </c>
      <c r="T40" s="23"/>
      <c r="U40" s="23"/>
      <c r="V40" s="23"/>
      <c r="W40" s="23"/>
      <c r="X40" s="23"/>
      <c r="Y40" s="23">
        <f t="shared" si="4"/>
        <v>3.8870833333333334</v>
      </c>
      <c r="Z40" s="23">
        <f t="shared" si="4"/>
        <v>3.7391666666666672</v>
      </c>
      <c r="AA40" s="23">
        <f t="shared" si="4"/>
        <v>3.6333333333333337</v>
      </c>
      <c r="AB40" s="23">
        <f t="shared" si="4"/>
        <v>3.21875</v>
      </c>
      <c r="AC40" s="23">
        <f t="shared" si="4"/>
        <v>2.875</v>
      </c>
      <c r="AD40" s="23"/>
      <c r="AE40" s="23"/>
      <c r="AF40" s="17"/>
    </row>
    <row r="41" spans="2:32" ht="9.9499999999999993" customHeight="1">
      <c r="B41" s="31">
        <v>31</v>
      </c>
      <c r="C41" s="39">
        <v>2.7833000000000001</v>
      </c>
      <c r="D41" s="35">
        <f>'[1]31'!$D$90</f>
        <v>4.5</v>
      </c>
      <c r="E41" s="31" t="str">
        <f>'[1]31'!$F$90</f>
        <v>-</v>
      </c>
      <c r="F41" s="31">
        <f>'[1]31'!$G$90</f>
        <v>9.07</v>
      </c>
      <c r="S41" s="19">
        <v>2025</v>
      </c>
      <c r="T41" s="24"/>
      <c r="U41" s="24"/>
      <c r="V41" s="24"/>
      <c r="W41" s="24"/>
      <c r="X41" s="24"/>
      <c r="Y41" s="24">
        <f>AVERAGE(D34:D36)</f>
        <v>4.5</v>
      </c>
      <c r="Z41" s="24">
        <f>AVERAGE(D37:D41)</f>
        <v>4</v>
      </c>
      <c r="AA41" s="24">
        <f>AVERAGE(D42:D45)</f>
        <v>4.5</v>
      </c>
      <c r="AB41" s="24">
        <f>AVERAGE(D46:D49)</f>
        <v>5</v>
      </c>
      <c r="AC41" s="24">
        <f>AVERAGE(D50:D54)</f>
        <v>3.7600000000000002</v>
      </c>
      <c r="AD41" s="24">
        <f>AVERAGE(D55:D59)</f>
        <v>3.5</v>
      </c>
      <c r="AE41" s="24"/>
      <c r="AF41" s="17"/>
    </row>
    <row r="42" spans="2:32" ht="9.9499999999999993" customHeight="1">
      <c r="B42" s="29">
        <v>32</v>
      </c>
      <c r="C42" s="38">
        <v>2.7833000000000001</v>
      </c>
      <c r="D42" s="30"/>
      <c r="E42" s="30" t="str">
        <f>'[1]32'!$F$90</f>
        <v>-</v>
      </c>
      <c r="F42" s="30">
        <f>'[1]32'!$G$90</f>
        <v>9.07</v>
      </c>
    </row>
    <row r="43" spans="2:32" ht="9.9499999999999993" customHeight="1">
      <c r="B43" s="31">
        <v>33</v>
      </c>
      <c r="C43" s="39">
        <v>2.7833000000000001</v>
      </c>
      <c r="D43" s="28"/>
      <c r="E43" s="28" t="str">
        <f>'[1]33'!$F$90</f>
        <v>-</v>
      </c>
      <c r="F43" s="28"/>
    </row>
    <row r="44" spans="2:32" ht="9.9499999999999993" customHeight="1">
      <c r="B44" s="36">
        <v>34</v>
      </c>
      <c r="C44" s="37">
        <v>2.7902</v>
      </c>
      <c r="D44" s="37">
        <f>'[1]34'!$D$90</f>
        <v>4.5</v>
      </c>
      <c r="E44" s="36" t="str">
        <f>'[1]34'!$F$90</f>
        <v>-</v>
      </c>
      <c r="F44" s="36"/>
    </row>
    <row r="45" spans="2:32" ht="9.9499999999999993" customHeight="1">
      <c r="B45" s="31">
        <v>35</v>
      </c>
      <c r="C45" s="28">
        <v>2.7902</v>
      </c>
      <c r="D45" s="28">
        <f>'[1]35'!$D$90</f>
        <v>4.5</v>
      </c>
      <c r="E45" s="32" t="str">
        <f>'[1]35'!$F$90</f>
        <v>-</v>
      </c>
      <c r="F45" s="28"/>
      <c r="S45" s="16" t="s">
        <v>21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2:32" ht="9.9499999999999993" customHeight="1">
      <c r="B46" s="29">
        <v>36</v>
      </c>
      <c r="C46" s="30">
        <v>2.7902</v>
      </c>
      <c r="D46" s="30">
        <f>'[1]36'!$D$90</f>
        <v>5</v>
      </c>
      <c r="E46" s="30" t="str">
        <f>'[1]36'!$F$90</f>
        <v>-</v>
      </c>
      <c r="F46" s="30"/>
      <c r="S46" s="17"/>
      <c r="T46" s="18" t="s">
        <v>2</v>
      </c>
      <c r="U46" s="18" t="s">
        <v>3</v>
      </c>
      <c r="V46" s="18" t="s">
        <v>4</v>
      </c>
      <c r="W46" s="18" t="s">
        <v>5</v>
      </c>
      <c r="X46" s="18" t="s">
        <v>6</v>
      </c>
      <c r="Y46" s="18" t="s">
        <v>7</v>
      </c>
      <c r="Z46" s="18" t="s">
        <v>8</v>
      </c>
      <c r="AA46" s="18" t="s">
        <v>9</v>
      </c>
      <c r="AB46" s="18" t="s">
        <v>10</v>
      </c>
      <c r="AC46" s="18" t="s">
        <v>11</v>
      </c>
      <c r="AD46" s="18" t="s">
        <v>12</v>
      </c>
      <c r="AE46" s="18" t="s">
        <v>13</v>
      </c>
      <c r="AF46" s="18" t="s">
        <v>14</v>
      </c>
    </row>
    <row r="47" spans="2:32" ht="9.9499999999999993" customHeight="1">
      <c r="B47" s="31">
        <v>37</v>
      </c>
      <c r="C47" s="28">
        <v>2.7902</v>
      </c>
      <c r="D47" s="28">
        <f>'[1]37'!$D$90</f>
        <v>5</v>
      </c>
      <c r="E47" s="28" t="str">
        <f>'[1]37'!$F$90</f>
        <v>-</v>
      </c>
      <c r="F47" s="28">
        <f>'[1]37'!$G$90</f>
        <v>8.33</v>
      </c>
      <c r="S47" s="19">
        <v>2019</v>
      </c>
      <c r="T47" s="20"/>
      <c r="U47" s="20"/>
      <c r="V47" s="20"/>
      <c r="W47" s="20"/>
      <c r="X47" s="20"/>
      <c r="Y47" s="20">
        <v>6.4044444444444446</v>
      </c>
      <c r="Z47" s="20">
        <v>6.6970833333333335</v>
      </c>
      <c r="AA47" s="20">
        <v>6.7729166666666671</v>
      </c>
      <c r="AB47" s="20">
        <v>6.6941250000000014</v>
      </c>
      <c r="AC47" s="20">
        <v>5.5874666666666668</v>
      </c>
      <c r="AD47" s="20">
        <v>5.6018749999999997</v>
      </c>
      <c r="AE47" s="20"/>
      <c r="AF47" s="21">
        <f t="shared" ref="AF47" si="5">AVERAGE(T47:AE47)</f>
        <v>6.2929851851851852</v>
      </c>
    </row>
    <row r="48" spans="2:32" ht="9.9499999999999993" customHeight="1">
      <c r="B48" s="29">
        <v>38</v>
      </c>
      <c r="C48" s="30">
        <v>2.7902</v>
      </c>
      <c r="D48" s="30">
        <f>'[1]38'!$D$90</f>
        <v>5</v>
      </c>
      <c r="E48" s="30" t="str">
        <f>'[1]38'!$F$90</f>
        <v>-</v>
      </c>
      <c r="F48" s="30">
        <f>'[1]38'!$G$90</f>
        <v>8.33</v>
      </c>
      <c r="S48" s="19">
        <v>2020</v>
      </c>
      <c r="T48" s="20"/>
      <c r="U48" s="20"/>
      <c r="V48" s="20"/>
      <c r="W48" s="20"/>
      <c r="X48" s="20"/>
      <c r="Y48" s="20">
        <v>7.05</v>
      </c>
      <c r="Z48" s="20">
        <v>7.12</v>
      </c>
      <c r="AA48" s="20">
        <v>7.39</v>
      </c>
      <c r="AB48" s="20">
        <v>7.0124999999999993</v>
      </c>
      <c r="AC48" s="20">
        <v>7.0375000000000005</v>
      </c>
      <c r="AD48" s="20"/>
      <c r="AE48" s="20"/>
      <c r="AF48" s="21">
        <f>AVERAGE(T48:AE48)</f>
        <v>7.1219999999999999</v>
      </c>
    </row>
    <row r="49" spans="2:32" ht="9.9499999999999993" customHeight="1">
      <c r="B49" s="31">
        <v>39</v>
      </c>
      <c r="C49" s="34">
        <v>2.7902</v>
      </c>
      <c r="D49" s="34">
        <f>'[1]39'!$D$90</f>
        <v>5</v>
      </c>
      <c r="E49" s="34" t="str">
        <f>'[1]39'!$F$90</f>
        <v>-</v>
      </c>
      <c r="F49" s="34">
        <f>'[1]39'!$G$90</f>
        <v>8.5</v>
      </c>
      <c r="S49" s="19">
        <v>2021</v>
      </c>
      <c r="T49" s="20"/>
      <c r="U49" s="20"/>
      <c r="V49" s="20"/>
      <c r="W49" s="20"/>
      <c r="X49" s="20"/>
      <c r="Y49" s="20">
        <v>7.6850000000000005</v>
      </c>
      <c r="Z49" s="20">
        <v>6.6239999999999997</v>
      </c>
      <c r="AA49" s="20">
        <v>6.8049999999999997</v>
      </c>
      <c r="AB49" s="20">
        <v>6.8860000000000001</v>
      </c>
      <c r="AC49" s="20">
        <v>6.4874999999999998</v>
      </c>
      <c r="AD49" s="20"/>
      <c r="AE49" s="20"/>
      <c r="AF49" s="21">
        <f t="shared" ref="AF49:AF55" si="6">AVERAGE(T49:AE49)</f>
        <v>6.8974999999999991</v>
      </c>
    </row>
    <row r="50" spans="2:32" ht="9.9499999999999993" customHeight="1">
      <c r="B50" s="29">
        <v>40</v>
      </c>
      <c r="C50" s="30">
        <v>2.7902</v>
      </c>
      <c r="D50" s="30">
        <f>'[1]40'!$D$90</f>
        <v>4</v>
      </c>
      <c r="E50" s="30" t="str">
        <f>'[1]40'!$F$90</f>
        <v>-</v>
      </c>
      <c r="F50" s="30">
        <f>'[1]40'!$G$90</f>
        <v>8.5</v>
      </c>
      <c r="S50" s="19">
        <v>2022</v>
      </c>
      <c r="T50" s="20"/>
      <c r="U50" s="20"/>
      <c r="V50" s="20"/>
      <c r="W50" s="20"/>
      <c r="X50" s="20"/>
      <c r="Y50" s="20">
        <v>7.7374999999999989</v>
      </c>
      <c r="Z50" s="20">
        <v>7.33</v>
      </c>
      <c r="AA50" s="20">
        <v>7.5625</v>
      </c>
      <c r="AB50" s="20">
        <v>7.8150000000000004</v>
      </c>
      <c r="AC50" s="20">
        <v>6.9979999999999993</v>
      </c>
      <c r="AD50" s="20"/>
      <c r="AE50" s="20"/>
      <c r="AF50" s="21">
        <f t="shared" si="6"/>
        <v>7.4885999999999999</v>
      </c>
    </row>
    <row r="51" spans="2:32" ht="9.9499999999999993" customHeight="1">
      <c r="B51" s="31">
        <v>41</v>
      </c>
      <c r="C51" s="40">
        <v>2.7902</v>
      </c>
      <c r="D51" s="40">
        <f>'[1]41'!$D$90</f>
        <v>4</v>
      </c>
      <c r="E51" s="40" t="str">
        <f>'[1]41'!$F$90</f>
        <v>-</v>
      </c>
      <c r="F51" s="40">
        <f>'[1]41'!$G$90</f>
        <v>8.5</v>
      </c>
      <c r="S51" s="19">
        <v>2023</v>
      </c>
      <c r="T51" s="20"/>
      <c r="U51" s="20"/>
      <c r="V51" s="20"/>
      <c r="W51" s="20"/>
      <c r="X51" s="20"/>
      <c r="Y51" s="20">
        <v>8.2200000000000006</v>
      </c>
      <c r="Z51" s="20">
        <v>7.7125000000000004</v>
      </c>
      <c r="AA51" s="20">
        <v>7.82</v>
      </c>
      <c r="AB51" s="20">
        <v>8.3000000000000007</v>
      </c>
      <c r="AC51" s="20">
        <v>8.5</v>
      </c>
      <c r="AD51" s="20"/>
      <c r="AE51" s="20"/>
      <c r="AF51" s="21">
        <f t="shared" si="6"/>
        <v>8.1105</v>
      </c>
    </row>
    <row r="52" spans="2:32" ht="9.9499999999999993" customHeight="1">
      <c r="B52" s="29">
        <v>42</v>
      </c>
      <c r="C52" s="41">
        <v>2.7902</v>
      </c>
      <c r="D52" s="41">
        <f>'[1]42'!$D$90</f>
        <v>4</v>
      </c>
      <c r="E52" s="41" t="str">
        <f>'[1]42'!$F$90</f>
        <v>-</v>
      </c>
      <c r="F52" s="41">
        <f>'[1]42'!$G$90</f>
        <v>8.5</v>
      </c>
      <c r="S52" s="19">
        <v>2024</v>
      </c>
      <c r="T52" s="20"/>
      <c r="U52" s="20"/>
      <c r="V52" s="20"/>
      <c r="W52" s="20"/>
      <c r="X52" s="20"/>
      <c r="Y52" s="20">
        <v>7.98</v>
      </c>
      <c r="Z52" s="20">
        <v>7.98</v>
      </c>
      <c r="AA52" s="20"/>
      <c r="AB52" s="20"/>
      <c r="AC52" s="20"/>
      <c r="AD52" s="20"/>
      <c r="AE52" s="20"/>
      <c r="AF52" s="21">
        <f t="shared" si="6"/>
        <v>7.98</v>
      </c>
    </row>
    <row r="53" spans="2:32" ht="9.9499999999999993" customHeight="1">
      <c r="B53" s="31">
        <v>43</v>
      </c>
      <c r="C53" s="28">
        <v>2.7902</v>
      </c>
      <c r="D53" s="28">
        <f>'[1]43'!$D$90</f>
        <v>3.5</v>
      </c>
      <c r="E53" s="28" t="str">
        <f>'[1]43'!$F$90</f>
        <v>-</v>
      </c>
      <c r="F53" s="28">
        <f>'[1]43'!$G$90</f>
        <v>8.5</v>
      </c>
      <c r="S53" s="19" t="s">
        <v>22</v>
      </c>
      <c r="T53" s="20"/>
      <c r="U53" s="20"/>
      <c r="V53" s="20"/>
      <c r="W53" s="20"/>
      <c r="X53" s="20"/>
      <c r="Y53" s="20">
        <f>MAX(Y47:Y52)</f>
        <v>8.2200000000000006</v>
      </c>
      <c r="Z53" s="20">
        <f t="shared" ref="Z53:AE53" si="7">MAX(Z47:Z52)</f>
        <v>7.98</v>
      </c>
      <c r="AA53" s="20">
        <f t="shared" si="7"/>
        <v>7.82</v>
      </c>
      <c r="AB53" s="20">
        <f t="shared" si="7"/>
        <v>8.3000000000000007</v>
      </c>
      <c r="AC53" s="20">
        <f t="shared" si="7"/>
        <v>8.5</v>
      </c>
      <c r="AD53" s="20">
        <f t="shared" si="7"/>
        <v>5.6018749999999997</v>
      </c>
      <c r="AE53" s="20">
        <f t="shared" si="7"/>
        <v>0</v>
      </c>
      <c r="AF53" s="21">
        <f t="shared" si="6"/>
        <v>6.6316964285714297</v>
      </c>
    </row>
    <row r="54" spans="2:32" ht="9.9499999999999993" customHeight="1">
      <c r="B54" s="29">
        <v>44</v>
      </c>
      <c r="C54" s="30">
        <v>2.7902</v>
      </c>
      <c r="D54" s="30">
        <f>'[1]44'!$D$90</f>
        <v>3.3</v>
      </c>
      <c r="E54" s="30" t="str">
        <f>'[1]44'!$F$90</f>
        <v>-</v>
      </c>
      <c r="F54" s="30">
        <f>'[1]44'!$G$90</f>
        <v>8.25</v>
      </c>
      <c r="S54" s="19" t="s">
        <v>23</v>
      </c>
      <c r="T54" s="20"/>
      <c r="U54" s="20"/>
      <c r="V54" s="20"/>
      <c r="W54" s="20"/>
      <c r="X54" s="20"/>
      <c r="Y54" s="20">
        <f>MIN(Y47:Y52)</f>
        <v>6.4044444444444446</v>
      </c>
      <c r="Z54" s="20">
        <f t="shared" ref="Z54:AE54" si="8">MIN(Z47:Z52)</f>
        <v>6.6239999999999997</v>
      </c>
      <c r="AA54" s="20">
        <f t="shared" si="8"/>
        <v>6.7729166666666671</v>
      </c>
      <c r="AB54" s="20">
        <f t="shared" si="8"/>
        <v>6.6941250000000014</v>
      </c>
      <c r="AC54" s="20">
        <f t="shared" si="8"/>
        <v>5.5874666666666668</v>
      </c>
      <c r="AD54" s="20">
        <f t="shared" si="8"/>
        <v>5.6018749999999997</v>
      </c>
      <c r="AE54" s="20">
        <f t="shared" si="8"/>
        <v>0</v>
      </c>
      <c r="AF54" s="21">
        <f t="shared" si="6"/>
        <v>5.3835468253968255</v>
      </c>
    </row>
    <row r="55" spans="2:32" ht="9.9499999999999993" customHeight="1">
      <c r="B55" s="31">
        <v>45</v>
      </c>
      <c r="C55" s="28">
        <v>2.7902</v>
      </c>
      <c r="D55" s="28">
        <f>'[1]45'!$D$90</f>
        <v>3.5</v>
      </c>
      <c r="E55" s="28" t="str">
        <f>'[1]45'!$F$90</f>
        <v>-</v>
      </c>
      <c r="F55" s="28">
        <f>'[1]45'!$G$90</f>
        <v>8.25</v>
      </c>
      <c r="S55" s="19" t="s">
        <v>26</v>
      </c>
      <c r="T55" s="20"/>
      <c r="U55" s="20"/>
      <c r="V55" s="20"/>
      <c r="W55" s="20"/>
      <c r="X55" s="20"/>
      <c r="Y55" s="20">
        <f>AVERAGE(Y47:Y52)</f>
        <v>7.5128240740740724</v>
      </c>
      <c r="Z55" s="20">
        <f t="shared" ref="Z55:AD55" si="9">AVERAGE(Z47:Z52)</f>
        <v>7.2439305555555551</v>
      </c>
      <c r="AA55" s="20">
        <f t="shared" si="9"/>
        <v>7.2700833333333339</v>
      </c>
      <c r="AB55" s="20">
        <f t="shared" si="9"/>
        <v>7.3415250000000016</v>
      </c>
      <c r="AC55" s="20">
        <f t="shared" si="9"/>
        <v>6.9220933333333337</v>
      </c>
      <c r="AD55" s="20">
        <f t="shared" si="9"/>
        <v>5.6018749999999997</v>
      </c>
      <c r="AE55" s="20"/>
      <c r="AF55" s="21">
        <f t="shared" si="6"/>
        <v>6.9820552160493827</v>
      </c>
    </row>
    <row r="56" spans="2:32" ht="9.9499999999999993" customHeight="1">
      <c r="B56" s="29">
        <v>46</v>
      </c>
      <c r="C56" s="30"/>
      <c r="D56" s="30"/>
      <c r="E56" s="30"/>
      <c r="F56" s="30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2:32" ht="9.9499999999999993" customHeight="1">
      <c r="B57" s="31">
        <v>47</v>
      </c>
      <c r="C57" s="28"/>
      <c r="D57" s="28"/>
      <c r="E57" s="28"/>
      <c r="F57" s="28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29">
        <v>48</v>
      </c>
      <c r="C58" s="30"/>
      <c r="D58" s="30" t="s">
        <v>30</v>
      </c>
      <c r="E58" s="30"/>
      <c r="F58" s="30"/>
      <c r="S58" s="17"/>
      <c r="T58" s="18" t="s">
        <v>2</v>
      </c>
      <c r="U58" s="18" t="s">
        <v>3</v>
      </c>
      <c r="V58" s="18" t="s">
        <v>4</v>
      </c>
      <c r="W58" s="18" t="s">
        <v>5</v>
      </c>
      <c r="X58" s="18" t="s">
        <v>6</v>
      </c>
      <c r="Y58" s="18" t="s">
        <v>7</v>
      </c>
      <c r="Z58" s="18" t="s">
        <v>8</v>
      </c>
      <c r="AA58" s="18" t="s">
        <v>9</v>
      </c>
      <c r="AB58" s="18" t="s">
        <v>10</v>
      </c>
      <c r="AC58" s="18" t="s">
        <v>11</v>
      </c>
      <c r="AD58" s="18" t="s">
        <v>12</v>
      </c>
      <c r="AE58" s="18" t="s">
        <v>13</v>
      </c>
      <c r="AF58" s="17"/>
    </row>
    <row r="59" spans="2:32" ht="9.9499999999999993" customHeight="1">
      <c r="B59" s="31">
        <v>49</v>
      </c>
      <c r="C59" s="28"/>
      <c r="D59" s="28"/>
      <c r="E59" s="28"/>
      <c r="F59" s="28"/>
      <c r="S59" s="19" t="s">
        <v>27</v>
      </c>
      <c r="T59" s="20"/>
      <c r="U59" s="20"/>
      <c r="V59" s="20"/>
      <c r="W59" s="20"/>
      <c r="X59" s="20"/>
      <c r="Y59" s="20">
        <f t="shared" ref="Y59:AC61" si="10">Y53</f>
        <v>8.2200000000000006</v>
      </c>
      <c r="Z59" s="20">
        <f>Z53</f>
        <v>7.98</v>
      </c>
      <c r="AA59" s="20">
        <f t="shared" si="10"/>
        <v>7.82</v>
      </c>
      <c r="AB59" s="20">
        <f t="shared" si="10"/>
        <v>8.3000000000000007</v>
      </c>
      <c r="AC59" s="20">
        <f t="shared" si="10"/>
        <v>8.5</v>
      </c>
      <c r="AD59" s="20">
        <f t="shared" ref="AD59" si="11">AD53</f>
        <v>5.6018749999999997</v>
      </c>
      <c r="AE59" s="20"/>
      <c r="AF59" s="17"/>
    </row>
    <row r="60" spans="2:32" ht="9.9499999999999993" customHeight="1">
      <c r="B60" s="29">
        <v>50</v>
      </c>
      <c r="C60" s="30"/>
      <c r="D60" s="30"/>
      <c r="E60" s="30"/>
      <c r="F60" s="30"/>
      <c r="S60" s="19"/>
      <c r="T60" s="20"/>
      <c r="U60" s="20"/>
      <c r="V60" s="20"/>
      <c r="W60" s="20"/>
      <c r="X60" s="20"/>
      <c r="Y60" s="20">
        <f t="shared" si="10"/>
        <v>6.4044444444444446</v>
      </c>
      <c r="Z60" s="20">
        <f t="shared" si="10"/>
        <v>6.6239999999999997</v>
      </c>
      <c r="AA60" s="20">
        <f t="shared" si="10"/>
        <v>6.7729166666666671</v>
      </c>
      <c r="AB60" s="20">
        <f t="shared" si="10"/>
        <v>6.6941250000000014</v>
      </c>
      <c r="AC60" s="20">
        <f t="shared" si="10"/>
        <v>5.5874666666666668</v>
      </c>
      <c r="AD60" s="20">
        <f t="shared" ref="AD60" si="12">AD54</f>
        <v>5.6018749999999997</v>
      </c>
      <c r="AE60" s="20"/>
      <c r="AF60" s="17"/>
    </row>
    <row r="61" spans="2:32" ht="9.9499999999999993" customHeight="1">
      <c r="B61" s="31">
        <v>51</v>
      </c>
      <c r="C61" s="28"/>
      <c r="D61" s="28"/>
      <c r="E61" s="28"/>
      <c r="F61" s="28"/>
      <c r="S61" s="22" t="str">
        <f>S55</f>
        <v>Promedio 2019 - 2024</v>
      </c>
      <c r="T61" s="23"/>
      <c r="U61" s="23"/>
      <c r="V61" s="23"/>
      <c r="W61" s="23"/>
      <c r="X61" s="23"/>
      <c r="Y61" s="23">
        <f t="shared" si="10"/>
        <v>7.5128240740740724</v>
      </c>
      <c r="Z61" s="23">
        <f t="shared" si="10"/>
        <v>7.2439305555555551</v>
      </c>
      <c r="AA61" s="23">
        <f t="shared" si="10"/>
        <v>7.2700833333333339</v>
      </c>
      <c r="AB61" s="23">
        <f t="shared" si="10"/>
        <v>7.3415250000000016</v>
      </c>
      <c r="AC61" s="23">
        <f t="shared" si="10"/>
        <v>6.9220933333333337</v>
      </c>
      <c r="AD61" s="23">
        <f t="shared" ref="AD61" si="13">AD55</f>
        <v>5.6018749999999997</v>
      </c>
      <c r="AE61" s="23"/>
      <c r="AF61" s="17"/>
    </row>
    <row r="62" spans="2:32" ht="9.9499999999999993" customHeight="1">
      <c r="B62" s="29">
        <v>52</v>
      </c>
      <c r="C62" s="30"/>
      <c r="D62" s="30"/>
      <c r="E62" s="30"/>
      <c r="F62" s="30"/>
      <c r="S62" s="19">
        <v>2025</v>
      </c>
      <c r="T62" s="24"/>
      <c r="U62" s="24"/>
      <c r="V62" s="24"/>
      <c r="W62" s="24"/>
      <c r="X62" s="24"/>
      <c r="Y62" s="24">
        <f>AVERAGE(F34:F36)</f>
        <v>9.5</v>
      </c>
      <c r="Z62" s="24">
        <f>AVERAGE(F37:F41)</f>
        <v>9.1560000000000006</v>
      </c>
      <c r="AA62" s="24">
        <f>AVERAGE(D42:F45)</f>
        <v>6.0233333333333334</v>
      </c>
      <c r="AB62" s="24">
        <f>AVERAGE(F46:F49)</f>
        <v>8.3866666666666667</v>
      </c>
      <c r="AC62" s="24">
        <f>AVERAGE(F50:F54)</f>
        <v>8.4499999999999993</v>
      </c>
      <c r="AD62" s="24">
        <f>AVERAGE(F55:F59)</f>
        <v>8.25</v>
      </c>
      <c r="AE62" s="24"/>
      <c r="AF62" s="17"/>
    </row>
    <row r="63" spans="2:32">
      <c r="B63" s="7"/>
      <c r="C63" s="8"/>
      <c r="D63" s="8"/>
      <c r="E63" s="8"/>
      <c r="F63" s="8"/>
    </row>
    <row r="64" spans="2:32" ht="27.75" customHeight="1">
      <c r="B64"/>
      <c r="C64"/>
      <c r="D64"/>
      <c r="E64"/>
      <c r="F64"/>
    </row>
    <row r="65" spans="2:31">
      <c r="B65"/>
      <c r="C65"/>
      <c r="D65"/>
      <c r="E65"/>
      <c r="F6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R69" s="14" t="e">
        <f t="shared" ref="R69:R101" si="14">(D11-C11)/C11</f>
        <v>#DIV/0!</v>
      </c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4" t="e">
        <f t="shared" si="14"/>
        <v>#DIV/0!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4" t="e">
        <f t="shared" si="14"/>
        <v>#DIV/0!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R72" s="14" t="e">
        <f t="shared" si="14"/>
        <v>#DIV/0!</v>
      </c>
      <c r="S72" s="25"/>
    </row>
    <row r="73" spans="2:31">
      <c r="R73" s="14" t="e">
        <f t="shared" si="14"/>
        <v>#DIV/0!</v>
      </c>
      <c r="S73" s="25"/>
    </row>
    <row r="74" spans="2:31">
      <c r="R74" s="14" t="e">
        <f t="shared" si="14"/>
        <v>#DIV/0!</v>
      </c>
      <c r="S74" s="25"/>
    </row>
    <row r="75" spans="2:31">
      <c r="R75" s="14" t="e">
        <f t="shared" si="14"/>
        <v>#DIV/0!</v>
      </c>
    </row>
    <row r="76" spans="2:31">
      <c r="R76" s="14" t="e">
        <f t="shared" si="14"/>
        <v>#DIV/0!</v>
      </c>
    </row>
    <row r="77" spans="2:31">
      <c r="R77" s="14" t="e">
        <f t="shared" si="14"/>
        <v>#DIV/0!</v>
      </c>
    </row>
    <row r="78" spans="2:31">
      <c r="R78" s="14" t="e">
        <f t="shared" si="14"/>
        <v>#DIV/0!</v>
      </c>
    </row>
    <row r="79" spans="2:31">
      <c r="R79" s="14" t="e">
        <f t="shared" si="14"/>
        <v>#DIV/0!</v>
      </c>
    </row>
    <row r="80" spans="2:31">
      <c r="R80" s="14" t="e">
        <f t="shared" si="14"/>
        <v>#DIV/0!</v>
      </c>
    </row>
    <row r="81" spans="18:18">
      <c r="R81" s="14" t="e">
        <f t="shared" si="14"/>
        <v>#DIV/0!</v>
      </c>
    </row>
    <row r="82" spans="18:18">
      <c r="R82" s="14" t="e">
        <f t="shared" si="14"/>
        <v>#DIV/0!</v>
      </c>
    </row>
    <row r="83" spans="18:18">
      <c r="R83" s="14" t="e">
        <f t="shared" si="14"/>
        <v>#DIV/0!</v>
      </c>
    </row>
    <row r="84" spans="18:18">
      <c r="R84" s="14" t="e">
        <f t="shared" si="14"/>
        <v>#DIV/0!</v>
      </c>
    </row>
    <row r="85" spans="18:18">
      <c r="R85" s="14" t="e">
        <f t="shared" si="14"/>
        <v>#DIV/0!</v>
      </c>
    </row>
    <row r="86" spans="18:18">
      <c r="R86" s="14" t="e">
        <f t="shared" si="14"/>
        <v>#DIV/0!</v>
      </c>
    </row>
    <row r="87" spans="18:18">
      <c r="R87" s="14" t="e">
        <f t="shared" si="14"/>
        <v>#DIV/0!</v>
      </c>
    </row>
    <row r="88" spans="18:18">
      <c r="R88" s="14" t="e">
        <f t="shared" si="14"/>
        <v>#DIV/0!</v>
      </c>
    </row>
    <row r="89" spans="18:18">
      <c r="R89" s="14" t="e">
        <f>(C31-#REF!)/#REF!</f>
        <v>#REF!</v>
      </c>
    </row>
    <row r="90" spans="18:18">
      <c r="R90" s="14" t="e">
        <f>(#REF!-C32)/C32</f>
        <v>#REF!</v>
      </c>
    </row>
    <row r="91" spans="18:18">
      <c r="R91" s="14" t="e">
        <f t="shared" si="14"/>
        <v>#DIV/0!</v>
      </c>
    </row>
    <row r="92" spans="18:18">
      <c r="R92" s="14" t="e">
        <f t="shared" si="14"/>
        <v>#DIV/0!</v>
      </c>
    </row>
    <row r="93" spans="18:18">
      <c r="R93" s="14">
        <f t="shared" si="14"/>
        <v>0.61678582977041641</v>
      </c>
    </row>
    <row r="94" spans="18:18">
      <c r="R94" s="14">
        <f t="shared" si="14"/>
        <v>0.61678582977041641</v>
      </c>
    </row>
    <row r="95" spans="18:18">
      <c r="R95" s="14">
        <f t="shared" si="14"/>
        <v>0.25750008982143496</v>
      </c>
    </row>
    <row r="96" spans="18:18">
      <c r="R96" s="14">
        <f t="shared" si="14"/>
        <v>0.25750008982143496</v>
      </c>
    </row>
    <row r="97" spans="18:18">
      <c r="R97" s="14">
        <f t="shared" si="14"/>
        <v>-1</v>
      </c>
    </row>
    <row r="98" spans="18:18">
      <c r="R98" s="14">
        <f t="shared" si="14"/>
        <v>0.61678582977041641</v>
      </c>
    </row>
    <row r="99" spans="18:18">
      <c r="R99" s="14">
        <f t="shared" si="14"/>
        <v>0.61678582977041641</v>
      </c>
    </row>
    <row r="100" spans="18:18">
      <c r="R100" s="14">
        <f t="shared" si="14"/>
        <v>-1</v>
      </c>
    </row>
    <row r="101" spans="18:18">
      <c r="R101" s="14">
        <f t="shared" si="14"/>
        <v>-1</v>
      </c>
    </row>
    <row r="102" spans="18:18">
      <c r="R102" s="14">
        <f t="shared" ref="R101:R118" si="15">(D44-C44)/C44</f>
        <v>0.61278761379112612</v>
      </c>
    </row>
    <row r="103" spans="18:18">
      <c r="R103" s="14">
        <f t="shared" si="15"/>
        <v>0.61278761379112612</v>
      </c>
    </row>
    <row r="104" spans="18:18">
      <c r="R104" s="14">
        <f t="shared" si="15"/>
        <v>0.79198623754569564</v>
      </c>
    </row>
    <row r="105" spans="18:18">
      <c r="R105" s="14">
        <f t="shared" si="15"/>
        <v>0.79198623754569564</v>
      </c>
    </row>
    <row r="106" spans="18:18">
      <c r="R106" s="14">
        <f t="shared" si="15"/>
        <v>0.79198623754569564</v>
      </c>
    </row>
    <row r="107" spans="18:18">
      <c r="R107" s="14">
        <f t="shared" si="15"/>
        <v>0.79198623754569564</v>
      </c>
    </row>
    <row r="108" spans="18:18">
      <c r="R108" s="14">
        <f t="shared" si="15"/>
        <v>0.43358899003655649</v>
      </c>
    </row>
    <row r="109" spans="18:18">
      <c r="R109" s="14">
        <f t="shared" si="15"/>
        <v>0.43358899003655649</v>
      </c>
    </row>
    <row r="110" spans="18:18">
      <c r="R110" s="14">
        <f t="shared" si="15"/>
        <v>0.43358899003655649</v>
      </c>
    </row>
    <row r="111" spans="18:18">
      <c r="R111" s="14">
        <f t="shared" si="15"/>
        <v>0.25439036628198697</v>
      </c>
    </row>
    <row r="112" spans="18:18">
      <c r="R112" s="14">
        <f t="shared" si="15"/>
        <v>0.18271091678015905</v>
      </c>
    </row>
    <row r="113" spans="18:18">
      <c r="R113" s="14">
        <f t="shared" si="15"/>
        <v>0.25439036628198697</v>
      </c>
    </row>
    <row r="114" spans="18:18">
      <c r="R114" s="14" t="e">
        <f t="shared" si="15"/>
        <v>#DIV/0!</v>
      </c>
    </row>
    <row r="115" spans="18:18">
      <c r="R115" s="14" t="e">
        <f t="shared" si="15"/>
        <v>#DIV/0!</v>
      </c>
    </row>
    <row r="116" spans="18:18">
      <c r="R116" s="14" t="e">
        <f t="shared" si="15"/>
        <v>#VALUE!</v>
      </c>
    </row>
    <row r="117" spans="18:18">
      <c r="R117" s="14" t="e">
        <f t="shared" si="15"/>
        <v>#DIV/0!</v>
      </c>
    </row>
    <row r="118" spans="18:18">
      <c r="R118" s="14" t="e">
        <f t="shared" si="15"/>
        <v>#DIV/0!</v>
      </c>
    </row>
  </sheetData>
  <mergeCells count="5">
    <mergeCell ref="B9:B10"/>
    <mergeCell ref="C10:F10"/>
    <mergeCell ref="B6:L6"/>
    <mergeCell ref="B7:L8"/>
    <mergeCell ref="C31:F31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Alubia pocha</vt:lpstr>
      <vt:lpstr>'Alubia pocha'!Área_de_impresión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2025-11-19T09:09:44Z</dcterms:modified>
</cp:coreProperties>
</file>