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Alcachofa" sheetId="4" r:id="rId1"/>
  </sheets>
  <externalReferences>
    <externalReference r:id="rId2"/>
  </externalReferences>
  <definedNames>
    <definedName name="_xlnm.Print_Area" localSheetId="0">Alcachofa!$A$1:$M$68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D27" i="4"/>
  <c r="F26" i="4"/>
  <c r="D26" i="4"/>
  <c r="F25" i="4"/>
  <c r="F24" i="4"/>
  <c r="F23" i="4"/>
  <c r="W42" i="4" l="1"/>
  <c r="W63" i="4"/>
  <c r="R93" i="4"/>
  <c r="R92" i="4" l="1"/>
  <c r="AF53" i="4" l="1"/>
  <c r="U56" i="4"/>
  <c r="V56" i="4"/>
  <c r="W56" i="4"/>
  <c r="X56" i="4"/>
  <c r="Y56" i="4"/>
  <c r="AC56" i="4"/>
  <c r="AD56" i="4"/>
  <c r="AE56" i="4"/>
  <c r="U55" i="4"/>
  <c r="V55" i="4"/>
  <c r="W55" i="4"/>
  <c r="X55" i="4"/>
  <c r="Y55" i="4"/>
  <c r="AC55" i="4"/>
  <c r="AD55" i="4"/>
  <c r="AE55" i="4"/>
  <c r="U54" i="4"/>
  <c r="V54" i="4"/>
  <c r="W54" i="4"/>
  <c r="X54" i="4"/>
  <c r="Y54" i="4"/>
  <c r="AC54" i="4"/>
  <c r="AD54" i="4"/>
  <c r="AE54" i="4"/>
  <c r="T56" i="4"/>
  <c r="T55" i="4"/>
  <c r="T54" i="4"/>
  <c r="U35" i="4"/>
  <c r="V35" i="4"/>
  <c r="W35" i="4"/>
  <c r="X35" i="4"/>
  <c r="Y35" i="4"/>
  <c r="AC35" i="4"/>
  <c r="AD35" i="4"/>
  <c r="AE35" i="4"/>
  <c r="U34" i="4"/>
  <c r="V34" i="4"/>
  <c r="W34" i="4"/>
  <c r="X34" i="4"/>
  <c r="Y34" i="4"/>
  <c r="AC34" i="4"/>
  <c r="AD34" i="4"/>
  <c r="AE34" i="4"/>
  <c r="U33" i="4"/>
  <c r="V33" i="4"/>
  <c r="W33" i="4"/>
  <c r="X33" i="4"/>
  <c r="Y33" i="4"/>
  <c r="AC33" i="4"/>
  <c r="AD33" i="4"/>
  <c r="AE33" i="4"/>
  <c r="T35" i="4"/>
  <c r="T34" i="4"/>
  <c r="T33" i="4"/>
  <c r="AF32" i="4"/>
  <c r="AF33" i="4" l="1"/>
  <c r="R124" i="4"/>
  <c r="R123" i="4" l="1"/>
  <c r="R82" i="4" l="1"/>
  <c r="W60" i="4" l="1"/>
  <c r="AE62" i="4"/>
  <c r="AD62" i="4"/>
  <c r="AC62" i="4"/>
  <c r="AB62" i="4"/>
  <c r="X62" i="4"/>
  <c r="W62" i="4"/>
  <c r="V62" i="4"/>
  <c r="U62" i="4"/>
  <c r="AE61" i="4"/>
  <c r="AD61" i="4"/>
  <c r="AC61" i="4"/>
  <c r="AB61" i="4"/>
  <c r="X61" i="4"/>
  <c r="W61" i="4"/>
  <c r="V61" i="4"/>
  <c r="U61" i="4"/>
  <c r="T61" i="4"/>
  <c r="AE60" i="4"/>
  <c r="AD60" i="4"/>
  <c r="AC60" i="4"/>
  <c r="AB60" i="4"/>
  <c r="X60" i="4"/>
  <c r="V60" i="4"/>
  <c r="U60" i="4"/>
  <c r="T60" i="4"/>
  <c r="AF52" i="4"/>
  <c r="AF51" i="4"/>
  <c r="AF50" i="4"/>
  <c r="AF49" i="4"/>
  <c r="AF48" i="4"/>
  <c r="AE41" i="4"/>
  <c r="X41" i="4"/>
  <c r="T41" i="4"/>
  <c r="AB40" i="4"/>
  <c r="U40" i="4"/>
  <c r="AC39" i="4"/>
  <c r="U39" i="4"/>
  <c r="AD41" i="4"/>
  <c r="AC41" i="4"/>
  <c r="AB41" i="4"/>
  <c r="W41" i="4"/>
  <c r="V41" i="4"/>
  <c r="U41" i="4"/>
  <c r="AE40" i="4"/>
  <c r="AD40" i="4"/>
  <c r="AC40" i="4"/>
  <c r="X40" i="4"/>
  <c r="W40" i="4"/>
  <c r="V40" i="4"/>
  <c r="AE39" i="4"/>
  <c r="AD39" i="4"/>
  <c r="AB39" i="4"/>
  <c r="X39" i="4"/>
  <c r="W39" i="4"/>
  <c r="V39" i="4"/>
  <c r="AF31" i="4"/>
  <c r="AF30" i="4"/>
  <c r="AF29" i="4"/>
  <c r="AF28" i="4"/>
  <c r="AF27" i="4"/>
  <c r="S62" i="4"/>
  <c r="S41" i="4"/>
  <c r="AF34" i="4" l="1"/>
  <c r="AF35" i="4"/>
  <c r="T39" i="4"/>
  <c r="T40" i="4"/>
  <c r="AF54" i="4"/>
  <c r="AF56" i="4"/>
  <c r="T62" i="4"/>
  <c r="AF55" i="4"/>
  <c r="R72" i="4" l="1"/>
  <c r="R120" i="4" l="1"/>
  <c r="R121" i="4"/>
  <c r="R122" i="4"/>
  <c r="R119" i="4" l="1"/>
  <c r="R114" i="4" l="1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4" i="4"/>
  <c r="R95" i="4"/>
  <c r="R96" i="4"/>
  <c r="R97" i="4"/>
  <c r="R116" i="4" l="1"/>
  <c r="R115" i="4" l="1"/>
</calcChain>
</file>

<file path=xl/sharedStrings.xml><?xml version="1.0" encoding="utf-8"?>
<sst xmlns="http://schemas.openxmlformats.org/spreadsheetml/2006/main" count="80" uniqueCount="34">
  <si>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</si>
  <si>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</si>
  <si>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</si>
  <si>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</si>
  <si>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</si>
  <si>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</si>
  <si>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</si>
  <si>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</si>
  <si>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</si>
  <si>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</si>
  <si>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</si>
  <si>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</si>
  <si>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</si>
  <si>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</si>
  <si>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</si>
  <si>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</si>
  <si>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</si>
  <si>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</si>
  <si>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</si>
  <si>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</si>
  <si>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Alcachofa. Precios Percibidos Agricultor. €/kg</t>
  </si>
  <si>
    <t>Alcachofa. Precios Pagados Consumidor €/kg</t>
  </si>
  <si>
    <t>(€/kg)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</si>
  <si>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Alcachofa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</si>
  <si>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</si>
  <si>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</si>
  <si>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</si>
  <si>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</si>
  <si>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-</t>
  </si>
  <si>
    <t>∙ El coste de producción medio de alcachofa en el año 2024 fue de 6.454,81 €/ha, que para un rendimiento medio de 13.767 kg/ha (rendimiento medio 2024 en La Rioja) ofrece un coste de producción de 46,89 €/100 kg .</t>
  </si>
  <si>
    <t>FIN DE CAMPAÑA</t>
  </si>
  <si>
    <t>INICIO DE CAMPAÑA</t>
  </si>
  <si>
    <t>Comienzo de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</si>
  <si>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alcachofa en La Rioja en el año 2024 se ha calculado en 46,89 €/100 kg para un rendimiento medio de 13.767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 se ha encontrado de media, un 540%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Los precios se ponderan en función del formato de comercialización, bien sea a kilos, bien sea a docenas (con tallo y dos hojas). Se estima un peso de 2kg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</si>
</sst>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4" fontId="13" fillId="0" borderId="0" xfId="0" quotePrefix="1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Alcachofa!$T$39:$AE$39</c:f>
              <c:numCache>
                <c:formatCode>0.00</c:formatCode>
                <c:ptCount val="12"/>
                <c:pt idx="0">
                  <c:v>2</c:v>
                </c:pt>
                <c:pt idx="1">
                  <c:v>2.125</c:v>
                </c:pt>
                <c:pt idx="2">
                  <c:v>1.5150000000000001</c:v>
                </c:pt>
                <c:pt idx="3">
                  <c:v>1.03125</c:v>
                </c:pt>
                <c:pt idx="4">
                  <c:v>0.99624999999999997</c:v>
                </c:pt>
                <c:pt idx="8">
                  <c:v>0</c:v>
                </c:pt>
                <c:pt idx="9">
                  <c:v>2.5</c:v>
                </c:pt>
                <c:pt idx="10">
                  <c:v>2.0249999999999999</c:v>
                </c:pt>
                <c:pt idx="11">
                  <c:v>2.15625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Alcachofa!$T$40:$AE$40</c:f>
              <c:numCache>
                <c:formatCode>0.00</c:formatCode>
                <c:ptCount val="12"/>
                <c:pt idx="0">
                  <c:v>1.4750000000000001</c:v>
                </c:pt>
                <c:pt idx="1">
                  <c:v>0.98124999999999996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0.47499999999999998</c:v>
                </c:pt>
                <c:pt idx="8">
                  <c:v>0</c:v>
                </c:pt>
                <c:pt idx="9">
                  <c:v>1.25</c:v>
                </c:pt>
                <c:pt idx="10">
                  <c:v>1.1875</c:v>
                </c:pt>
                <c:pt idx="1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Alcachofa!$S$41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Alcachofa!$T$41:$AE$41</c:f>
              <c:numCache>
                <c:formatCode>0.00</c:formatCode>
                <c:ptCount val="12"/>
                <c:pt idx="0">
                  <c:v>1.6265624999999999</c:v>
                </c:pt>
                <c:pt idx="1">
                  <c:v>1.4545083333333333</c:v>
                </c:pt>
                <c:pt idx="2">
                  <c:v>0.99707083333333324</c:v>
                </c:pt>
                <c:pt idx="3">
                  <c:v>0.75459166666666666</c:v>
                </c:pt>
                <c:pt idx="4">
                  <c:v>0.68541666666666667</c:v>
                </c:pt>
                <c:pt idx="8">
                  <c:v>0</c:v>
                </c:pt>
                <c:pt idx="9">
                  <c:v>1.57125</c:v>
                </c:pt>
                <c:pt idx="10">
                  <c:v>1.5175000000000001</c:v>
                </c:pt>
                <c:pt idx="11">
                  <c:v>1.7562500000000001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Alcachofa!$T$42:$AE$42</c:f>
              <c:numCache>
                <c:formatCode>0.00</c:formatCode>
                <c:ptCount val="12"/>
                <c:pt idx="3">
                  <c:v>1.125</c:v>
                </c:pt>
                <c:pt idx="4">
                  <c:v>1.038125</c:v>
                </c:pt>
                <c:pt idx="10">
                  <c:v>2.5</c:v>
                </c:pt>
                <c:pt idx="11">
                  <c:v>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Alcachofa!$T$60:$AE$60</c:f>
              <c:numCache>
                <c:formatCode>0.00</c:formatCode>
                <c:ptCount val="12"/>
                <c:pt idx="0">
                  <c:v>4.0549999999999997</c:v>
                </c:pt>
                <c:pt idx="1">
                  <c:v>3.8689999999999998</c:v>
                </c:pt>
                <c:pt idx="2">
                  <c:v>2.9089999999999998</c:v>
                </c:pt>
                <c:pt idx="3">
                  <c:v>2.2375000000000003</c:v>
                </c:pt>
                <c:pt idx="4">
                  <c:v>2.2725</c:v>
                </c:pt>
                <c:pt idx="8">
                  <c:v>0</c:v>
                </c:pt>
                <c:pt idx="9">
                  <c:v>3.9750000000000001</c:v>
                </c:pt>
                <c:pt idx="10">
                  <c:v>3.4689999999999999</c:v>
                </c:pt>
                <c:pt idx="11">
                  <c:v>3.63375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Alcachofa!$T$61:$AE$61</c:f>
              <c:numCache>
                <c:formatCode>0.00</c:formatCode>
                <c:ptCount val="12"/>
                <c:pt idx="0">
                  <c:v>2.68</c:v>
                </c:pt>
                <c:pt idx="1">
                  <c:v>2.0590000000000002</c:v>
                </c:pt>
                <c:pt idx="2">
                  <c:v>1.33315625</c:v>
                </c:pt>
                <c:pt idx="3">
                  <c:v>1.2678645833333331</c:v>
                </c:pt>
                <c:pt idx="4">
                  <c:v>1.0982499999999999</c:v>
                </c:pt>
                <c:pt idx="8">
                  <c:v>0</c:v>
                </c:pt>
                <c:pt idx="9">
                  <c:v>2.7910000000000004</c:v>
                </c:pt>
                <c:pt idx="10">
                  <c:v>2.5662366071428573</c:v>
                </c:pt>
                <c:pt idx="11">
                  <c:v>2.8060714285714283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Alcachofa!$S$62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Alcachofa!$T$62:$AE$62</c:f>
              <c:numCache>
                <c:formatCode>0.00</c:formatCode>
                <c:ptCount val="12"/>
                <c:pt idx="0">
                  <c:v>3.3813107638888886</c:v>
                </c:pt>
                <c:pt idx="1">
                  <c:v>2.8688654100529098</c:v>
                </c:pt>
                <c:pt idx="2">
                  <c:v>2.1298593750000001</c:v>
                </c:pt>
                <c:pt idx="3">
                  <c:v>1.7939774305555556</c:v>
                </c:pt>
                <c:pt idx="4">
                  <c:v>1.7009593253968254</c:v>
                </c:pt>
                <c:pt idx="8">
                  <c:v>0</c:v>
                </c:pt>
                <c:pt idx="9">
                  <c:v>3.3212000000000002</c:v>
                </c:pt>
                <c:pt idx="10">
                  <c:v>3.0667973214285711</c:v>
                </c:pt>
                <c:pt idx="11">
                  <c:v>3.3269642857142854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Alcachofa!$T$63:$AE$63</c:f>
              <c:numCache>
                <c:formatCode>0.00</c:formatCode>
                <c:ptCount val="12"/>
                <c:pt idx="3">
                  <c:v>2.5825000000000005</c:v>
                </c:pt>
                <c:pt idx="4">
                  <c:v>2.3512499999999998</c:v>
                </c:pt>
                <c:pt idx="10">
                  <c:v>4.6749999999999998</c:v>
                </c:pt>
                <c:pt idx="11">
                  <c:v>4.4450000000000003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Alcachofa!$C$10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Alcachofa!$C$12:$C$66</c:f>
              <c:numCache>
                <c:formatCode>0.00</c:formatCode>
                <c:ptCount val="55"/>
                <c:pt idx="11" formatCode="#,##0.00">
                  <c:v>0.46889999999999998</c:v>
                </c:pt>
                <c:pt idx="12" formatCode="#,##0.00">
                  <c:v>0.46889999999999998</c:v>
                </c:pt>
                <c:pt idx="13" formatCode="#,##0.00">
                  <c:v>0.46889999999999998</c:v>
                </c:pt>
                <c:pt idx="14" formatCode="#,##0.00">
                  <c:v>0.46889999999999998</c:v>
                </c:pt>
                <c:pt idx="15" formatCode="#,##0.00">
                  <c:v>0.46889999999999998</c:v>
                </c:pt>
                <c:pt idx="16" formatCode="#,##0.00">
                  <c:v>0.46889999999999998</c:v>
                </c:pt>
                <c:pt idx="17" formatCode="#,##0.00">
                  <c:v>0.46889999999999998</c:v>
                </c:pt>
                <c:pt idx="18" formatCode="#,##0.00">
                  <c:v>0.46889999999999998</c:v>
                </c:pt>
                <c:pt idx="19" formatCode="#,##0.00">
                  <c:v>0.46889999999999998</c:v>
                </c:pt>
                <c:pt idx="20" formatCode="#,##0.00">
                  <c:v>0.46889999999999998</c:v>
                </c:pt>
                <c:pt idx="44" formatCode="#,##0.00">
                  <c:v>0.46889999999999998</c:v>
                </c:pt>
                <c:pt idx="45" formatCode="#,##0.00">
                  <c:v>0.46889999999999998</c:v>
                </c:pt>
                <c:pt idx="46" formatCode="#,##0.00">
                  <c:v>0.46889999999999998</c:v>
                </c:pt>
                <c:pt idx="47" formatCode="#,##0.00">
                  <c:v>0.46889999999999998</c:v>
                </c:pt>
                <c:pt idx="48" formatCode="#,##0.00">
                  <c:v>0.46889999999999998</c:v>
                </c:pt>
                <c:pt idx="49" formatCode="#,##0.00">
                  <c:v>0.46889999999999998</c:v>
                </c:pt>
                <c:pt idx="50" formatCode="#,##0.00">
                  <c:v>0.46889999999999998</c:v>
                </c:pt>
                <c:pt idx="51" formatCode="#,##0.00">
                  <c:v>0.46889999999999998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Alcachofa!$D$10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Alcachofa!$D$12:$D$66</c:f>
              <c:numCache>
                <c:formatCode>0.00</c:formatCode>
                <c:ptCount val="55"/>
                <c:pt idx="9" formatCode="#,##0.00">
                  <c:v>0</c:v>
                </c:pt>
                <c:pt idx="14" formatCode="#,##0.00">
                  <c:v>1.2075</c:v>
                </c:pt>
                <c:pt idx="15" formatCode="#,##0.00">
                  <c:v>1.1000000000000001</c:v>
                </c:pt>
                <c:pt idx="16" formatCode="#,##0.00">
                  <c:v>1.0675000000000001</c:v>
                </c:pt>
                <c:pt idx="17" formatCode="#,##0.00">
                  <c:v>1</c:v>
                </c:pt>
                <c:pt idx="18" formatCode="#,##0.00">
                  <c:v>1.0350000000000001</c:v>
                </c:pt>
                <c:pt idx="19" formatCode="#,##0.00">
                  <c:v>1.0974999999999999</c:v>
                </c:pt>
                <c:pt idx="20" formatCode="#,##0.00">
                  <c:v>1.02</c:v>
                </c:pt>
                <c:pt idx="22" formatCode="#,##0.00">
                  <c:v>0</c:v>
                </c:pt>
                <c:pt idx="42" formatCode="#,##0.00">
                  <c:v>0</c:v>
                </c:pt>
                <c:pt idx="44" formatCode="#,##0.00">
                  <c:v>2.5</c:v>
                </c:pt>
                <c:pt idx="45" formatCode="#,##0.00">
                  <c:v>2.5</c:v>
                </c:pt>
                <c:pt idx="46" formatCode="#,##0.00">
                  <c:v>2.5</c:v>
                </c:pt>
                <c:pt idx="47" formatCode="#,##0.00">
                  <c:v>2.5</c:v>
                </c:pt>
                <c:pt idx="48" formatCode="#,##0.00">
                  <c:v>2.5</c:v>
                </c:pt>
                <c:pt idx="49" formatCode="#,##0.00">
                  <c:v>3</c:v>
                </c:pt>
                <c:pt idx="50" formatCode="#,##0.00">
                  <c:v>3</c:v>
                </c:pt>
                <c:pt idx="51" formatCode="#,##0.0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Alcachofa!$F$10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Alcachofa!$F$12:$F$66</c:f>
              <c:numCache>
                <c:formatCode>0.00</c:formatCode>
                <c:ptCount val="55"/>
                <c:pt idx="11" formatCode="#,##0.00">
                  <c:v>2.89</c:v>
                </c:pt>
                <c:pt idx="12" formatCode="#,##0.00">
                  <c:v>2.89</c:v>
                </c:pt>
                <c:pt idx="13" formatCode="#,##0.00">
                  <c:v>2.7850000000000001</c:v>
                </c:pt>
                <c:pt idx="14" formatCode="#,##0.00">
                  <c:v>2.5150000000000001</c:v>
                </c:pt>
                <c:pt idx="15" formatCode="#,##0.00">
                  <c:v>2.5150000000000001</c:v>
                </c:pt>
                <c:pt idx="16" formatCode="#,##0.00">
                  <c:v>2.5150000000000001</c:v>
                </c:pt>
                <c:pt idx="17" formatCode="#,##0.00">
                  <c:v>2.395</c:v>
                </c:pt>
                <c:pt idx="18" formatCode="#,##0.00">
                  <c:v>2.41</c:v>
                </c:pt>
                <c:pt idx="19" formatCode="#,##0.00">
                  <c:v>2.2999999999999998</c:v>
                </c:pt>
                <c:pt idx="20" formatCode="#,##0.00">
                  <c:v>2.2999999999999998</c:v>
                </c:pt>
                <c:pt idx="44" formatCode="#,##0.00">
                  <c:v>5</c:v>
                </c:pt>
                <c:pt idx="45" formatCode="#,##0.00">
                  <c:v>4.8</c:v>
                </c:pt>
                <c:pt idx="46" formatCode="#,##0.00">
                  <c:v>4.45</c:v>
                </c:pt>
                <c:pt idx="47" formatCode="#,##0.00">
                  <c:v>4.45</c:v>
                </c:pt>
                <c:pt idx="48" formatCode="#,##0.00">
                  <c:v>4.4349999999999996</c:v>
                </c:pt>
                <c:pt idx="49" formatCode="#,##0.00">
                  <c:v>4.4349999999999996</c:v>
                </c:pt>
                <c:pt idx="50" formatCode="#,##0.00">
                  <c:v>4.4349999999999996</c:v>
                </c:pt>
                <c:pt idx="51" formatCode="#,##0.00">
                  <c:v>4.4749999999999996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01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3">
          <cell r="G83">
            <v>2.89</v>
          </cell>
        </row>
      </sheetData>
      <sheetData sheetId="12">
        <row r="83">
          <cell r="G83">
            <v>2.89</v>
          </cell>
        </row>
      </sheetData>
      <sheetData sheetId="13">
        <row r="83">
          <cell r="G83">
            <v>2.7850000000000001</v>
          </cell>
        </row>
      </sheetData>
      <sheetData sheetId="14">
        <row r="83">
          <cell r="D83">
            <v>1.2075</v>
          </cell>
          <cell r="G83">
            <v>2.5150000000000001</v>
          </cell>
        </row>
      </sheetData>
      <sheetData sheetId="15">
        <row r="83">
          <cell r="D83">
            <v>1.1000000000000001</v>
          </cell>
          <cell r="G83">
            <v>2.5150000000000001</v>
          </cell>
        </row>
      </sheetData>
      <sheetData sheetId="16">
        <row r="83">
          <cell r="D83">
            <v>1.0675000000000001</v>
          </cell>
          <cell r="F83">
            <v>1.2275</v>
          </cell>
          <cell r="G83">
            <v>2.5150000000000001</v>
          </cell>
        </row>
      </sheetData>
      <sheetData sheetId="17">
        <row r="83">
          <cell r="D83">
            <v>1</v>
          </cell>
          <cell r="F83">
            <v>1.1749999999999998</v>
          </cell>
          <cell r="G83">
            <v>2.395</v>
          </cell>
        </row>
      </sheetData>
      <sheetData sheetId="18">
        <row r="83">
          <cell r="D83">
            <v>1.0350000000000001</v>
          </cell>
          <cell r="F83">
            <v>1.22</v>
          </cell>
          <cell r="G83">
            <v>2.41</v>
          </cell>
        </row>
      </sheetData>
      <sheetData sheetId="19">
        <row r="83">
          <cell r="D83">
            <v>1.0974999999999999</v>
          </cell>
          <cell r="F83">
            <v>1.2825000000000002</v>
          </cell>
          <cell r="G83">
            <v>2.2999999999999998</v>
          </cell>
        </row>
      </sheetData>
      <sheetData sheetId="20">
        <row r="83">
          <cell r="D83">
            <v>1.02</v>
          </cell>
          <cell r="F83">
            <v>1.23</v>
          </cell>
          <cell r="G83">
            <v>2.2999999999999998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83">
          <cell r="D83">
            <v>2.5</v>
          </cell>
          <cell r="F83">
            <v>2.65</v>
          </cell>
          <cell r="G83">
            <v>5</v>
          </cell>
        </row>
      </sheetData>
      <sheetData sheetId="45">
        <row r="83">
          <cell r="D83">
            <v>2.5</v>
          </cell>
          <cell r="F83">
            <v>2.65</v>
          </cell>
          <cell r="G83">
            <v>4.8</v>
          </cell>
        </row>
      </sheetData>
      <sheetData sheetId="46">
        <row r="83">
          <cell r="D83">
            <v>2.5</v>
          </cell>
          <cell r="F83">
            <v>2.65</v>
          </cell>
          <cell r="G83">
            <v>4.45</v>
          </cell>
        </row>
      </sheetData>
      <sheetData sheetId="47">
        <row r="83">
          <cell r="D83">
            <v>2.5</v>
          </cell>
          <cell r="F83">
            <v>2.65</v>
          </cell>
          <cell r="G83">
            <v>4.45</v>
          </cell>
        </row>
      </sheetData>
      <sheetData sheetId="48">
        <row r="83">
          <cell r="D83">
            <v>2.5</v>
          </cell>
          <cell r="F83">
            <v>2.65</v>
          </cell>
          <cell r="G83">
            <v>4.4349999999999996</v>
          </cell>
        </row>
      </sheetData>
      <sheetData sheetId="49">
        <row r="83">
          <cell r="D83">
            <v>3</v>
          </cell>
          <cell r="F83">
            <v>3.15</v>
          </cell>
          <cell r="G83">
            <v>4.4349999999999996</v>
          </cell>
        </row>
      </sheetData>
      <sheetData sheetId="50">
        <row r="83">
          <cell r="D83">
            <v>3</v>
          </cell>
          <cell r="F83">
            <v>3.15</v>
          </cell>
          <cell r="G83">
            <v>4.4349999999999996</v>
          </cell>
        </row>
      </sheetData>
      <sheetData sheetId="51">
        <row r="83">
          <cell r="D83">
            <v>3</v>
          </cell>
          <cell r="F83">
            <v>3.15</v>
          </cell>
          <cell r="G83">
            <v>4.4749999999999996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F51" sqref="F5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4" t="s">
        <v>23</v>
      </c>
      <c r="C6" s="44"/>
      <c r="D6" s="44"/>
      <c r="E6" s="44"/>
      <c r="F6" s="44"/>
      <c r="G6" s="44"/>
      <c r="H6" s="44"/>
      <c r="I6" s="44"/>
      <c r="J6" s="44"/>
      <c r="K6" s="44"/>
      <c r="L6" s="44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19</v>
      </c>
      <c r="C7" s="13"/>
      <c r="D7" s="13"/>
      <c r="E7" s="13"/>
      <c r="F7" s="13"/>
      <c r="G7" s="14"/>
      <c r="H7" s="14"/>
      <c r="I7" s="14"/>
      <c r="J7" s="14"/>
      <c r="K7" s="14"/>
      <c r="L7" s="14"/>
      <c r="R7" s="17" t="s">
        <v>29</v>
      </c>
    </row>
    <row r="8" spans="2:36" ht="21.75" customHeight="1">
      <c r="B8" s="45" t="s">
        <v>33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36" ht="41.2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2:36" ht="32.25" customHeight="1">
      <c r="B10" s="41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1"/>
      <c r="C11" s="42" t="s">
        <v>22</v>
      </c>
      <c r="D11" s="42"/>
      <c r="E11" s="42"/>
      <c r="F11" s="43"/>
    </row>
    <row r="12" spans="2:36" ht="9.9499999999999993" customHeight="1">
      <c r="B12" s="30">
        <v>1</v>
      </c>
      <c r="C12" s="31"/>
      <c r="D12" s="37"/>
      <c r="E12" s="31"/>
      <c r="F12" s="31"/>
    </row>
    <row r="13" spans="2:36" ht="9.9499999999999993" customHeight="1">
      <c r="B13" s="32">
        <v>2</v>
      </c>
      <c r="C13" s="36"/>
      <c r="D13" s="36"/>
      <c r="E13" s="36"/>
      <c r="F13" s="36"/>
    </row>
    <row r="14" spans="2:36" ht="9.9499999999999993" customHeight="1">
      <c r="B14" s="30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0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 t="s">
        <v>32</v>
      </c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>
        <v>0.46889999999999998</v>
      </c>
      <c r="D23" s="33"/>
      <c r="E23" s="39" t="s">
        <v>28</v>
      </c>
      <c r="F23" s="33">
        <f>'[1]12'!$G$83</f>
        <v>2.89</v>
      </c>
    </row>
    <row r="24" spans="2:32" ht="9.9499999999999993" customHeight="1">
      <c r="B24" s="30">
        <v>13</v>
      </c>
      <c r="C24" s="31">
        <v>0.46889999999999998</v>
      </c>
      <c r="D24" s="31"/>
      <c r="E24" s="40" t="s">
        <v>28</v>
      </c>
      <c r="F24" s="31">
        <f>'[1]13'!$G$83</f>
        <v>2.89</v>
      </c>
    </row>
    <row r="25" spans="2:32" ht="9.9499999999999993" customHeight="1">
      <c r="B25" s="32">
        <v>14</v>
      </c>
      <c r="C25" s="33">
        <v>0.46889999999999998</v>
      </c>
      <c r="D25" s="33"/>
      <c r="E25" s="39" t="s">
        <v>28</v>
      </c>
      <c r="F25" s="33">
        <f>'[1]14'!$G$83</f>
        <v>2.7850000000000001</v>
      </c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0.46889999999999998</v>
      </c>
      <c r="D26" s="31">
        <f>'[1]15'!$D$83</f>
        <v>1.2075</v>
      </c>
      <c r="E26" s="40" t="s">
        <v>28</v>
      </c>
      <c r="F26" s="31">
        <f>'[1]15'!$G$83</f>
        <v>2.5150000000000001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0.46889999999999998</v>
      </c>
      <c r="D27" s="33">
        <f>'[1]16'!$D$83</f>
        <v>1.1000000000000001</v>
      </c>
      <c r="E27" s="39" t="s">
        <v>28</v>
      </c>
      <c r="F27" s="33">
        <f>'[1]16'!$G$83</f>
        <v>2.5150000000000001</v>
      </c>
      <c r="S27" s="22">
        <v>2019</v>
      </c>
      <c r="T27" s="23">
        <v>1.5</v>
      </c>
      <c r="U27" s="23">
        <v>1.2333000000000001</v>
      </c>
      <c r="V27" s="23">
        <v>0.50829999999999997</v>
      </c>
      <c r="W27" s="23">
        <v>0.48330000000000001</v>
      </c>
      <c r="X27" s="23">
        <v>0.47499999999999998</v>
      </c>
      <c r="Y27" s="23"/>
      <c r="Z27" s="23"/>
      <c r="AA27" s="23"/>
      <c r="AB27" s="23"/>
      <c r="AC27" s="23">
        <v>1.25</v>
      </c>
      <c r="AD27" s="23">
        <v>1.1875</v>
      </c>
      <c r="AE27" s="23">
        <v>1.5</v>
      </c>
      <c r="AF27" s="24">
        <f t="shared" ref="AF27:AF35" si="0">AVERAGE(T27:AE27)</f>
        <v>1.0171749999999999</v>
      </c>
    </row>
    <row r="28" spans="2:32" ht="9.9499999999999993" customHeight="1">
      <c r="B28" s="30">
        <v>17</v>
      </c>
      <c r="C28" s="31">
        <v>0.46889999999999998</v>
      </c>
      <c r="D28" s="31">
        <f>'[1]17'!$D$83</f>
        <v>1.0675000000000001</v>
      </c>
      <c r="E28" s="31">
        <f>'[1]17'!$F$83</f>
        <v>1.2275</v>
      </c>
      <c r="F28" s="31">
        <f>'[1]17'!$G$83</f>
        <v>2.5150000000000001</v>
      </c>
      <c r="S28" s="22">
        <v>2020</v>
      </c>
      <c r="T28" s="23">
        <v>1.4750000000000001</v>
      </c>
      <c r="U28" s="23">
        <v>0.98124999999999996</v>
      </c>
      <c r="V28" s="23">
        <v>0.59687500000000004</v>
      </c>
      <c r="W28" s="23">
        <v>0.49299999999999999</v>
      </c>
      <c r="X28" s="23">
        <v>0.495</v>
      </c>
      <c r="Y28" s="23"/>
      <c r="Z28" s="23"/>
      <c r="AA28" s="23"/>
      <c r="AB28" s="23"/>
      <c r="AC28" s="23">
        <v>1.35</v>
      </c>
      <c r="AD28" s="23">
        <v>1.4375</v>
      </c>
      <c r="AE28" s="23">
        <v>1.75</v>
      </c>
      <c r="AF28" s="24">
        <f t="shared" si="0"/>
        <v>1.0723281249999999</v>
      </c>
    </row>
    <row r="29" spans="2:32" ht="9.9499999999999993" customHeight="1">
      <c r="B29" s="32">
        <v>18</v>
      </c>
      <c r="C29" s="33">
        <v>0.46889999999999998</v>
      </c>
      <c r="D29" s="33">
        <f>'[1]18'!$D$83</f>
        <v>1</v>
      </c>
      <c r="E29" s="33">
        <f>'[1]18'!$F$83</f>
        <v>1.1749999999999998</v>
      </c>
      <c r="F29" s="33">
        <f>'[1]18'!$G$83</f>
        <v>2.395</v>
      </c>
      <c r="G29" s="1"/>
      <c r="S29" s="22">
        <v>2021</v>
      </c>
      <c r="T29" s="23"/>
      <c r="U29" s="23">
        <v>1.0333333333333332</v>
      </c>
      <c r="V29" s="23">
        <v>0.93124999999999991</v>
      </c>
      <c r="W29" s="23">
        <v>0.74</v>
      </c>
      <c r="X29" s="23">
        <v>0.64124999999999999</v>
      </c>
      <c r="Y29" s="23">
        <v>0.6</v>
      </c>
      <c r="Z29" s="23"/>
      <c r="AA29" s="23"/>
      <c r="AB29" s="23"/>
      <c r="AC29" s="23">
        <v>1.3187500000000001</v>
      </c>
      <c r="AD29" s="23">
        <v>1.625</v>
      </c>
      <c r="AE29" s="23">
        <v>1.875</v>
      </c>
      <c r="AF29" s="24">
        <f t="shared" si="0"/>
        <v>1.0955729166666666</v>
      </c>
    </row>
    <row r="30" spans="2:32" ht="9.9499999999999993" customHeight="1">
      <c r="B30" s="30">
        <v>19</v>
      </c>
      <c r="C30" s="31">
        <v>0.46889999999999998</v>
      </c>
      <c r="D30" s="31">
        <f>'[1]19'!$D$83</f>
        <v>1.0350000000000001</v>
      </c>
      <c r="E30" s="31">
        <f>'[1]19'!$F$83</f>
        <v>1.22</v>
      </c>
      <c r="F30" s="31">
        <f>'[1]19'!$G$83</f>
        <v>2.41</v>
      </c>
      <c r="S30" s="22">
        <v>2022</v>
      </c>
      <c r="T30" s="23">
        <v>2</v>
      </c>
      <c r="U30" s="23">
        <v>1.9166666666666667</v>
      </c>
      <c r="V30" s="23">
        <v>1.1160000000000001</v>
      </c>
      <c r="W30" s="23">
        <v>0.80749999999999988</v>
      </c>
      <c r="X30" s="23">
        <v>0.64500000000000002</v>
      </c>
      <c r="Y30" s="23"/>
      <c r="Z30" s="23"/>
      <c r="AA30" s="23"/>
      <c r="AB30" s="23"/>
      <c r="AC30" s="23">
        <v>1.4375</v>
      </c>
      <c r="AD30" s="23">
        <v>1.3125</v>
      </c>
      <c r="AE30" s="23">
        <v>1.5</v>
      </c>
      <c r="AF30" s="24">
        <f t="shared" si="0"/>
        <v>1.3418958333333335</v>
      </c>
    </row>
    <row r="31" spans="2:32" ht="9.9499999999999993" customHeight="1">
      <c r="B31" s="32">
        <v>20</v>
      </c>
      <c r="C31" s="33">
        <v>0.46889999999999998</v>
      </c>
      <c r="D31" s="33">
        <f>'[1]20'!$D$83</f>
        <v>1.0974999999999999</v>
      </c>
      <c r="E31" s="33">
        <f>'[1]20'!$F$83</f>
        <v>1.2825000000000002</v>
      </c>
      <c r="F31" s="33">
        <f>'[1]20'!$G$83</f>
        <v>2.2999999999999998</v>
      </c>
      <c r="S31" s="22">
        <v>2023</v>
      </c>
      <c r="T31" s="23">
        <v>1.53125</v>
      </c>
      <c r="U31" s="23">
        <v>1.4375</v>
      </c>
      <c r="V31" s="23">
        <v>1.5150000000000001</v>
      </c>
      <c r="W31" s="23">
        <v>1.03125</v>
      </c>
      <c r="X31" s="23">
        <v>0.8600000000000001</v>
      </c>
      <c r="Y31" s="23"/>
      <c r="Z31" s="23"/>
      <c r="AA31" s="23"/>
      <c r="AB31" s="23"/>
      <c r="AC31" s="23">
        <v>2.5</v>
      </c>
      <c r="AD31" s="23">
        <v>2.0249999999999999</v>
      </c>
      <c r="AE31" s="23">
        <v>2.15625</v>
      </c>
      <c r="AF31" s="24">
        <f t="shared" si="0"/>
        <v>1.63203125</v>
      </c>
    </row>
    <row r="32" spans="2:32" ht="9.9499999999999993" customHeight="1">
      <c r="B32" s="30">
        <v>21</v>
      </c>
      <c r="C32" s="38">
        <v>0.46889999999999998</v>
      </c>
      <c r="D32" s="38">
        <f>'[1]21'!$D$83</f>
        <v>1.02</v>
      </c>
      <c r="E32" s="38">
        <f>'[1]21'!$F$83</f>
        <v>1.23</v>
      </c>
      <c r="F32" s="38">
        <f>'[1]21'!$G$83</f>
        <v>2.2999999999999998</v>
      </c>
      <c r="S32" s="22">
        <v>2024</v>
      </c>
      <c r="T32" s="23"/>
      <c r="U32" s="23">
        <v>2.125</v>
      </c>
      <c r="V32" s="23">
        <v>1.3149999999999999</v>
      </c>
      <c r="W32" s="23">
        <v>0.97249999999999992</v>
      </c>
      <c r="X32" s="23">
        <v>0.99624999999999997</v>
      </c>
      <c r="Y32" s="23"/>
      <c r="Z32" s="23"/>
      <c r="AA32" s="23"/>
      <c r="AB32" s="23"/>
      <c r="AC32" s="23"/>
      <c r="AD32" s="23"/>
      <c r="AE32" s="23"/>
      <c r="AF32" s="24">
        <f t="shared" si="0"/>
        <v>1.3521874999999999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24</v>
      </c>
      <c r="T33" s="23">
        <f>MAX(T27:T32)</f>
        <v>2</v>
      </c>
      <c r="U33" s="23">
        <f t="shared" ref="U33:AE33" si="1">MAX(U27:U32)</f>
        <v>2.125</v>
      </c>
      <c r="V33" s="23">
        <f t="shared" si="1"/>
        <v>1.5150000000000001</v>
      </c>
      <c r="W33" s="23">
        <f t="shared" si="1"/>
        <v>1.03125</v>
      </c>
      <c r="X33" s="23">
        <f t="shared" si="1"/>
        <v>0.99624999999999997</v>
      </c>
      <c r="Y33" s="23">
        <f t="shared" si="1"/>
        <v>0.6</v>
      </c>
      <c r="Z33" s="23"/>
      <c r="AA33" s="23"/>
      <c r="AB33" s="23"/>
      <c r="AC33" s="23">
        <f t="shared" si="1"/>
        <v>2.5</v>
      </c>
      <c r="AD33" s="23">
        <f t="shared" si="1"/>
        <v>2.0249999999999999</v>
      </c>
      <c r="AE33" s="23">
        <f t="shared" si="1"/>
        <v>2.15625</v>
      </c>
      <c r="AF33" s="24">
        <f t="shared" si="0"/>
        <v>1.6609722222222223</v>
      </c>
    </row>
    <row r="34" spans="2:32" ht="9.9499999999999993" customHeight="1">
      <c r="B34" s="30">
        <v>23</v>
      </c>
      <c r="C34" s="35"/>
      <c r="D34" s="35" t="s">
        <v>30</v>
      </c>
      <c r="E34" s="35"/>
      <c r="F34" s="35"/>
      <c r="S34" s="22" t="s">
        <v>25</v>
      </c>
      <c r="T34" s="23">
        <f>MIN(T27:T32)</f>
        <v>1.4750000000000001</v>
      </c>
      <c r="U34" s="23">
        <f t="shared" ref="U34:AE34" si="2">MIN(U27:U32)</f>
        <v>0.98124999999999996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0.47499999999999998</v>
      </c>
      <c r="Y34" s="23">
        <f t="shared" si="2"/>
        <v>0.6</v>
      </c>
      <c r="Z34" s="23"/>
      <c r="AA34" s="23"/>
      <c r="AB34" s="23"/>
      <c r="AC34" s="23">
        <f t="shared" si="2"/>
        <v>1.25</v>
      </c>
      <c r="AD34" s="23">
        <f t="shared" si="2"/>
        <v>1.1875</v>
      </c>
      <c r="AE34" s="23">
        <f t="shared" si="2"/>
        <v>1.5</v>
      </c>
      <c r="AF34" s="24">
        <f t="shared" si="0"/>
        <v>0.94003888888888887</v>
      </c>
    </row>
    <row r="35" spans="2:32" ht="9.9499999999999993" customHeight="1">
      <c r="B35" s="32">
        <v>24</v>
      </c>
      <c r="C35" s="46"/>
      <c r="D35" s="46"/>
      <c r="E35" s="46"/>
      <c r="F35" s="46"/>
      <c r="S35" s="22" t="s">
        <v>26</v>
      </c>
      <c r="T35" s="23">
        <f>AVERAGE(T27:T32)</f>
        <v>1.6265624999999999</v>
      </c>
      <c r="U35" s="23">
        <f t="shared" ref="U35:AE35" si="3">AVERAGE(U27:U32)</f>
        <v>1.4545083333333333</v>
      </c>
      <c r="V35" s="23">
        <f t="shared" si="3"/>
        <v>0.99707083333333324</v>
      </c>
      <c r="W35" s="23">
        <f t="shared" si="3"/>
        <v>0.75459166666666666</v>
      </c>
      <c r="X35" s="23">
        <f t="shared" si="3"/>
        <v>0.68541666666666667</v>
      </c>
      <c r="Y35" s="23">
        <f t="shared" si="3"/>
        <v>0.6</v>
      </c>
      <c r="Z35" s="23"/>
      <c r="AA35" s="23"/>
      <c r="AB35" s="23"/>
      <c r="AC35" s="23">
        <f t="shared" si="3"/>
        <v>1.57125</v>
      </c>
      <c r="AD35" s="23">
        <f t="shared" si="3"/>
        <v>1.5175000000000001</v>
      </c>
      <c r="AE35" s="23">
        <f t="shared" si="3"/>
        <v>1.7562500000000001</v>
      </c>
      <c r="AF35" s="24">
        <f t="shared" si="0"/>
        <v>1.2181277777777777</v>
      </c>
    </row>
    <row r="36" spans="2:32" ht="9.9499999999999993" customHeight="1">
      <c r="B36" s="30">
        <v>25</v>
      </c>
      <c r="C36" s="35"/>
      <c r="D36" s="35"/>
      <c r="E36" s="35"/>
      <c r="F36" s="35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5"/>
      <c r="D38" s="35"/>
      <c r="E38" s="35"/>
      <c r="F38" s="35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27</v>
      </c>
      <c r="T39" s="23">
        <f t="shared" ref="T39:AE41" si="4">T33</f>
        <v>2</v>
      </c>
      <c r="U39" s="23">
        <f t="shared" si="4"/>
        <v>2.125</v>
      </c>
      <c r="V39" s="23">
        <f t="shared" si="4"/>
        <v>1.5150000000000001</v>
      </c>
      <c r="W39" s="23">
        <f t="shared" si="4"/>
        <v>1.03125</v>
      </c>
      <c r="X39" s="23">
        <f>X33</f>
        <v>0.99624999999999997</v>
      </c>
      <c r="Y39" s="23"/>
      <c r="Z39" s="23"/>
      <c r="AA39" s="23"/>
      <c r="AB39" s="23">
        <f t="shared" si="4"/>
        <v>0</v>
      </c>
      <c r="AC39" s="23">
        <f t="shared" si="4"/>
        <v>2.5</v>
      </c>
      <c r="AD39" s="23">
        <f t="shared" si="4"/>
        <v>2.0249999999999999</v>
      </c>
      <c r="AE39" s="23">
        <f t="shared" si="4"/>
        <v>2.15625</v>
      </c>
      <c r="AF39" s="20"/>
    </row>
    <row r="40" spans="2:32" ht="9.9499999999999993" customHeight="1">
      <c r="B40" s="30">
        <v>29</v>
      </c>
      <c r="C40" s="35"/>
      <c r="D40" s="35"/>
      <c r="E40" s="35"/>
      <c r="F40" s="35"/>
      <c r="S40" s="22"/>
      <c r="T40" s="23">
        <f t="shared" si="4"/>
        <v>1.4750000000000001</v>
      </c>
      <c r="U40" s="23">
        <f t="shared" si="4"/>
        <v>0.98124999999999996</v>
      </c>
      <c r="V40" s="23">
        <f t="shared" si="4"/>
        <v>0.50829999999999997</v>
      </c>
      <c r="W40" s="23">
        <f t="shared" si="4"/>
        <v>0.48330000000000001</v>
      </c>
      <c r="X40" s="23">
        <f t="shared" si="4"/>
        <v>0.47499999999999998</v>
      </c>
      <c r="Y40" s="23"/>
      <c r="Z40" s="23"/>
      <c r="AA40" s="23"/>
      <c r="AB40" s="23">
        <f t="shared" si="4"/>
        <v>0</v>
      </c>
      <c r="AC40" s="23">
        <f t="shared" si="4"/>
        <v>1.25</v>
      </c>
      <c r="AD40" s="23">
        <f t="shared" si="4"/>
        <v>1.1875</v>
      </c>
      <c r="AE40" s="23">
        <f t="shared" si="4"/>
        <v>1.5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2019 - 2024</v>
      </c>
      <c r="T41" s="26">
        <f t="shared" si="4"/>
        <v>1.6265624999999999</v>
      </c>
      <c r="U41" s="26">
        <f t="shared" si="4"/>
        <v>1.4545083333333333</v>
      </c>
      <c r="V41" s="26">
        <f t="shared" si="4"/>
        <v>0.99707083333333324</v>
      </c>
      <c r="W41" s="26">
        <f t="shared" si="4"/>
        <v>0.75459166666666666</v>
      </c>
      <c r="X41" s="26">
        <f t="shared" si="4"/>
        <v>0.68541666666666667</v>
      </c>
      <c r="Y41" s="26"/>
      <c r="Z41" s="26"/>
      <c r="AA41" s="26"/>
      <c r="AB41" s="26">
        <f t="shared" si="4"/>
        <v>0</v>
      </c>
      <c r="AC41" s="26">
        <f t="shared" si="4"/>
        <v>1.57125</v>
      </c>
      <c r="AD41" s="26">
        <f t="shared" si="4"/>
        <v>1.5175000000000001</v>
      </c>
      <c r="AE41" s="26">
        <f t="shared" si="4"/>
        <v>1.7562500000000001</v>
      </c>
      <c r="AF41" s="20"/>
    </row>
    <row r="42" spans="2:32" ht="9.9499999999999993" customHeight="1">
      <c r="B42" s="30">
        <v>31</v>
      </c>
      <c r="C42" s="35"/>
      <c r="D42" s="35"/>
      <c r="E42" s="35"/>
      <c r="F42" s="35"/>
      <c r="S42" s="22">
        <v>2025</v>
      </c>
      <c r="T42" s="27"/>
      <c r="U42" s="27"/>
      <c r="V42" s="27"/>
      <c r="W42" s="27">
        <f>AVERAGE(D25:D28)</f>
        <v>1.125</v>
      </c>
      <c r="X42" s="27">
        <f>AVERAGE(D29:D33)</f>
        <v>1.038125</v>
      </c>
      <c r="Y42" s="27"/>
      <c r="Z42" s="27"/>
      <c r="AA42" s="27"/>
      <c r="AB42" s="27"/>
      <c r="AC42" s="27"/>
      <c r="AD42" s="27">
        <f>AVERAGE(D56:D59)</f>
        <v>2.5</v>
      </c>
      <c r="AE42" s="27">
        <f>AVERAGE(D60:D63)</f>
        <v>2.875</v>
      </c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5"/>
      <c r="D44" s="35"/>
      <c r="E44" s="35"/>
      <c r="F44" s="35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5"/>
      <c r="D46" s="35"/>
      <c r="E46" s="35"/>
      <c r="F46" s="35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5"/>
      <c r="D48" s="35"/>
      <c r="E48" s="35"/>
      <c r="F48" s="35"/>
      <c r="S48" s="22">
        <v>2019</v>
      </c>
      <c r="T48" s="23">
        <v>2.832864583333333</v>
      </c>
      <c r="U48" s="23">
        <v>2.4101924603174605</v>
      </c>
      <c r="V48" s="23">
        <v>1.33315625</v>
      </c>
      <c r="W48" s="23">
        <v>1.2678645833333331</v>
      </c>
      <c r="X48" s="23">
        <v>1.357922619047619</v>
      </c>
      <c r="Y48" s="23">
        <v>1.0266666666666666</v>
      </c>
      <c r="Z48" s="23"/>
      <c r="AA48" s="23"/>
      <c r="AB48" s="23"/>
      <c r="AC48" s="23">
        <v>2.7910000000000004</v>
      </c>
      <c r="AD48" s="23">
        <v>2.5662366071428573</v>
      </c>
      <c r="AE48" s="23">
        <v>2.8060714285714283</v>
      </c>
      <c r="AF48" s="24">
        <f t="shared" ref="AF48:AF56" si="5">AVERAGE(T48:AE48)</f>
        <v>2.0435527998236331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2020</v>
      </c>
      <c r="T49" s="23">
        <v>2.68</v>
      </c>
      <c r="U49" s="23">
        <v>2.0590000000000002</v>
      </c>
      <c r="V49" s="23">
        <v>1.5062500000000001</v>
      </c>
      <c r="W49" s="23">
        <v>1.5069999999999999</v>
      </c>
      <c r="X49" s="23">
        <v>1.5375000000000001</v>
      </c>
      <c r="Y49" s="23"/>
      <c r="Z49" s="23"/>
      <c r="AA49" s="23"/>
      <c r="AB49" s="23"/>
      <c r="AC49" s="23">
        <v>2.9275000000000002</v>
      </c>
      <c r="AD49" s="23">
        <v>3.2725</v>
      </c>
      <c r="AE49" s="23">
        <v>3.41</v>
      </c>
      <c r="AF49" s="24">
        <f t="shared" si="5"/>
        <v>2.3624687500000001</v>
      </c>
    </row>
    <row r="50" spans="2:32" ht="9.9499999999999993" customHeight="1">
      <c r="B50" s="30">
        <v>39</v>
      </c>
      <c r="C50" s="35"/>
      <c r="D50" s="35"/>
      <c r="E50" s="35"/>
      <c r="F50" s="35"/>
      <c r="S50" s="22">
        <v>2021</v>
      </c>
      <c r="T50" s="23">
        <v>3.8200000000000003</v>
      </c>
      <c r="U50" s="23">
        <v>2.4849999999999999</v>
      </c>
      <c r="V50" s="23">
        <v>2.0237500000000002</v>
      </c>
      <c r="W50" s="23">
        <v>1.5489999999999999</v>
      </c>
      <c r="X50" s="23">
        <v>1.0982499999999999</v>
      </c>
      <c r="Y50" s="23">
        <v>0.93500000000000005</v>
      </c>
      <c r="Z50" s="23"/>
      <c r="AA50" s="23"/>
      <c r="AB50" s="23"/>
      <c r="AC50" s="23">
        <v>3.2424999999999997</v>
      </c>
      <c r="AD50" s="23">
        <v>2.8374999999999999</v>
      </c>
      <c r="AE50" s="23">
        <v>3.5700000000000003</v>
      </c>
      <c r="AF50" s="24">
        <f t="shared" si="5"/>
        <v>2.3956666666666666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2022</v>
      </c>
      <c r="T51" s="23">
        <v>3.6425000000000001</v>
      </c>
      <c r="U51" s="23">
        <v>3.27</v>
      </c>
      <c r="V51" s="23">
        <v>2.3319999999999999</v>
      </c>
      <c r="W51" s="23">
        <v>2.0599999999999996</v>
      </c>
      <c r="X51" s="23">
        <v>2.0862499999999997</v>
      </c>
      <c r="Y51" s="23"/>
      <c r="Z51" s="23"/>
      <c r="AA51" s="23"/>
      <c r="AB51" s="23"/>
      <c r="AC51" s="23">
        <v>3.67</v>
      </c>
      <c r="AD51" s="23">
        <v>3.1887499999999998</v>
      </c>
      <c r="AE51" s="23">
        <v>3.2149999999999999</v>
      </c>
      <c r="AF51" s="24">
        <f t="shared" si="5"/>
        <v>2.9330624999999997</v>
      </c>
    </row>
    <row r="52" spans="2:32" ht="9.9499999999999993" customHeight="1">
      <c r="B52" s="30">
        <v>41</v>
      </c>
      <c r="C52" s="35"/>
      <c r="D52" s="35"/>
      <c r="E52" s="35"/>
      <c r="F52" s="35"/>
      <c r="S52" s="22">
        <v>2023</v>
      </c>
      <c r="T52" s="23">
        <v>3.2575000000000003</v>
      </c>
      <c r="U52" s="23">
        <v>3.12</v>
      </c>
      <c r="V52" s="23">
        <v>2.9089999999999998</v>
      </c>
      <c r="W52" s="23">
        <v>2.1425000000000001</v>
      </c>
      <c r="X52" s="23">
        <v>1.8533333333333335</v>
      </c>
      <c r="Y52" s="23"/>
      <c r="Z52" s="23"/>
      <c r="AA52" s="23"/>
      <c r="AB52" s="23"/>
      <c r="AC52" s="23">
        <v>3.9750000000000001</v>
      </c>
      <c r="AD52" s="23">
        <v>3.4689999999999999</v>
      </c>
      <c r="AE52" s="23">
        <v>3.63375</v>
      </c>
      <c r="AF52" s="24">
        <f t="shared" si="5"/>
        <v>3.0450104166666669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2024</v>
      </c>
      <c r="T53" s="23">
        <v>4.0549999999999997</v>
      </c>
      <c r="U53" s="23">
        <v>3.8689999999999998</v>
      </c>
      <c r="V53" s="23">
        <v>2.6749999999999998</v>
      </c>
      <c r="W53" s="23">
        <v>2.2375000000000003</v>
      </c>
      <c r="X53" s="23">
        <v>2.2725</v>
      </c>
      <c r="Y53" s="23"/>
      <c r="Z53" s="23"/>
      <c r="AA53" s="23"/>
      <c r="AB53" s="23"/>
      <c r="AC53" s="23"/>
      <c r="AD53" s="23"/>
      <c r="AE53" s="23"/>
      <c r="AF53" s="24">
        <f t="shared" si="5"/>
        <v>3.0218000000000003</v>
      </c>
    </row>
    <row r="54" spans="2:32" ht="9.9499999999999993" customHeight="1">
      <c r="B54" s="30">
        <v>43</v>
      </c>
      <c r="C54" s="35"/>
      <c r="D54" s="38" t="s">
        <v>31</v>
      </c>
      <c r="E54" s="35"/>
      <c r="F54" s="35"/>
      <c r="S54" s="22" t="s">
        <v>24</v>
      </c>
      <c r="T54" s="23">
        <f>MAX(T48:T53)</f>
        <v>4.0549999999999997</v>
      </c>
      <c r="U54" s="23">
        <f t="shared" ref="U54:AE54" si="6">MAX(U48:U53)</f>
        <v>3.8689999999999998</v>
      </c>
      <c r="V54" s="23">
        <f t="shared" si="6"/>
        <v>2.9089999999999998</v>
      </c>
      <c r="W54" s="23">
        <f t="shared" si="6"/>
        <v>2.2375000000000003</v>
      </c>
      <c r="X54" s="23">
        <f t="shared" si="6"/>
        <v>2.2725</v>
      </c>
      <c r="Y54" s="23">
        <f t="shared" si="6"/>
        <v>1.0266666666666666</v>
      </c>
      <c r="Z54" s="23"/>
      <c r="AA54" s="23"/>
      <c r="AB54" s="23"/>
      <c r="AC54" s="23">
        <f t="shared" si="6"/>
        <v>3.9750000000000001</v>
      </c>
      <c r="AD54" s="23">
        <f t="shared" si="6"/>
        <v>3.4689999999999999</v>
      </c>
      <c r="AE54" s="23">
        <f t="shared" si="6"/>
        <v>3.63375</v>
      </c>
      <c r="AF54" s="24">
        <f t="shared" si="5"/>
        <v>3.0497129629629631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25</v>
      </c>
      <c r="T55" s="23">
        <f>MIN(T48:T53)</f>
        <v>2.68</v>
      </c>
      <c r="U55" s="23">
        <f t="shared" ref="U55:AE55" si="7">MIN(U48:U53)</f>
        <v>2.0590000000000002</v>
      </c>
      <c r="V55" s="23">
        <f t="shared" si="7"/>
        <v>1.33315625</v>
      </c>
      <c r="W55" s="23">
        <f t="shared" si="7"/>
        <v>1.2678645833333331</v>
      </c>
      <c r="X55" s="23">
        <f t="shared" si="7"/>
        <v>1.0982499999999999</v>
      </c>
      <c r="Y55" s="23">
        <f t="shared" si="7"/>
        <v>0.93500000000000005</v>
      </c>
      <c r="Z55" s="23"/>
      <c r="AA55" s="23"/>
      <c r="AB55" s="23"/>
      <c r="AC55" s="23">
        <f t="shared" si="7"/>
        <v>2.7910000000000004</v>
      </c>
      <c r="AD55" s="23">
        <f t="shared" si="7"/>
        <v>2.5662366071428573</v>
      </c>
      <c r="AE55" s="23">
        <f t="shared" si="7"/>
        <v>2.8060714285714283</v>
      </c>
      <c r="AF55" s="24">
        <f t="shared" si="5"/>
        <v>1.9485087632275133</v>
      </c>
    </row>
    <row r="56" spans="2:32" ht="9.9499999999999993" customHeight="1">
      <c r="B56" s="30">
        <v>45</v>
      </c>
      <c r="C56" s="35">
        <v>0.46889999999999998</v>
      </c>
      <c r="D56" s="35">
        <f>'[1]45'!$D$83</f>
        <v>2.5</v>
      </c>
      <c r="E56" s="35">
        <f>'[1]45'!$F$83</f>
        <v>2.65</v>
      </c>
      <c r="F56" s="35">
        <f>'[1]45'!$G$83</f>
        <v>5</v>
      </c>
      <c r="S56" s="22" t="s">
        <v>26</v>
      </c>
      <c r="T56" s="23">
        <f>AVERAGE(T48:T53)</f>
        <v>3.3813107638888886</v>
      </c>
      <c r="U56" s="23">
        <f t="shared" ref="U56:AE56" si="8">AVERAGE(U48:U53)</f>
        <v>2.8688654100529098</v>
      </c>
      <c r="V56" s="23">
        <f t="shared" si="8"/>
        <v>2.1298593750000001</v>
      </c>
      <c r="W56" s="23">
        <f t="shared" si="8"/>
        <v>1.7939774305555556</v>
      </c>
      <c r="X56" s="23">
        <f t="shared" si="8"/>
        <v>1.7009593253968254</v>
      </c>
      <c r="Y56" s="23">
        <f t="shared" si="8"/>
        <v>0.98083333333333333</v>
      </c>
      <c r="Z56" s="23"/>
      <c r="AA56" s="23"/>
      <c r="AB56" s="23"/>
      <c r="AC56" s="23">
        <f t="shared" si="8"/>
        <v>3.3212000000000002</v>
      </c>
      <c r="AD56" s="23">
        <f t="shared" si="8"/>
        <v>3.0667973214285711</v>
      </c>
      <c r="AE56" s="23">
        <f t="shared" si="8"/>
        <v>3.3269642857142854</v>
      </c>
      <c r="AF56" s="24">
        <f t="shared" si="5"/>
        <v>2.5078630272633742</v>
      </c>
    </row>
    <row r="57" spans="2:32" ht="9.9499999999999993" customHeight="1">
      <c r="B57" s="32">
        <v>46</v>
      </c>
      <c r="C57" s="33">
        <v>0.46889999999999998</v>
      </c>
      <c r="D57" s="33">
        <f>'[1]46'!$D$83</f>
        <v>2.5</v>
      </c>
      <c r="E57" s="33">
        <f>'[1]46'!$F$83</f>
        <v>2.65</v>
      </c>
      <c r="F57" s="33">
        <f>'[1]46'!$G$83</f>
        <v>4.8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5">
        <v>0.46889999999999998</v>
      </c>
      <c r="D58" s="35">
        <f>'[1]47'!$D$83</f>
        <v>2.5</v>
      </c>
      <c r="E58" s="35">
        <f>'[1]47'!$F$83</f>
        <v>2.65</v>
      </c>
      <c r="F58" s="35">
        <f>'[1]47'!$G$83</f>
        <v>4.45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0.46889999999999998</v>
      </c>
      <c r="D59" s="33">
        <f>'[1]48'!$D$83</f>
        <v>2.5</v>
      </c>
      <c r="E59" s="33">
        <f>'[1]48'!$F$83</f>
        <v>2.65</v>
      </c>
      <c r="F59" s="33">
        <f>'[1]48'!$G$83</f>
        <v>4.45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5">
        <v>0.46889999999999998</v>
      </c>
      <c r="D60" s="35">
        <f>'[1]49'!$D$83</f>
        <v>2.5</v>
      </c>
      <c r="E60" s="35">
        <f>'[1]49'!$F$83</f>
        <v>2.65</v>
      </c>
      <c r="F60" s="35">
        <f>'[1]49'!$G$83</f>
        <v>4.4349999999999996</v>
      </c>
      <c r="S60" s="22" t="s">
        <v>27</v>
      </c>
      <c r="T60" s="23">
        <f t="shared" ref="T60:AE62" si="9">T54</f>
        <v>4.0549999999999997</v>
      </c>
      <c r="U60" s="23">
        <f t="shared" si="9"/>
        <v>3.8689999999999998</v>
      </c>
      <c r="V60" s="23">
        <f t="shared" si="9"/>
        <v>2.9089999999999998</v>
      </c>
      <c r="W60" s="23">
        <f t="shared" si="9"/>
        <v>2.2375000000000003</v>
      </c>
      <c r="X60" s="23">
        <f t="shared" si="9"/>
        <v>2.2725</v>
      </c>
      <c r="Y60" s="23"/>
      <c r="Z60" s="23"/>
      <c r="AA60" s="23"/>
      <c r="AB60" s="23">
        <f t="shared" si="9"/>
        <v>0</v>
      </c>
      <c r="AC60" s="23">
        <f t="shared" si="9"/>
        <v>3.9750000000000001</v>
      </c>
      <c r="AD60" s="23">
        <f t="shared" si="9"/>
        <v>3.4689999999999999</v>
      </c>
      <c r="AE60" s="23">
        <f t="shared" si="9"/>
        <v>3.63375</v>
      </c>
      <c r="AF60" s="20"/>
    </row>
    <row r="61" spans="2:32" ht="9.9499999999999993" customHeight="1">
      <c r="B61" s="32">
        <v>50</v>
      </c>
      <c r="C61" s="33">
        <v>0.46889999999999998</v>
      </c>
      <c r="D61" s="33">
        <f>'[1]50'!$D$83</f>
        <v>3</v>
      </c>
      <c r="E61" s="33">
        <f>'[1]50'!$F$83</f>
        <v>3.15</v>
      </c>
      <c r="F61" s="33">
        <f>'[1]50'!$G$83</f>
        <v>4.4349999999999996</v>
      </c>
      <c r="S61" s="22"/>
      <c r="T61" s="23">
        <f t="shared" si="9"/>
        <v>2.68</v>
      </c>
      <c r="U61" s="23">
        <f t="shared" si="9"/>
        <v>2.0590000000000002</v>
      </c>
      <c r="V61" s="23">
        <f t="shared" si="9"/>
        <v>1.33315625</v>
      </c>
      <c r="W61" s="23">
        <f t="shared" si="9"/>
        <v>1.2678645833333331</v>
      </c>
      <c r="X61" s="23">
        <f t="shared" si="9"/>
        <v>1.0982499999999999</v>
      </c>
      <c r="Y61" s="23"/>
      <c r="Z61" s="23"/>
      <c r="AA61" s="23"/>
      <c r="AB61" s="23">
        <f t="shared" si="9"/>
        <v>0</v>
      </c>
      <c r="AC61" s="23">
        <f t="shared" si="9"/>
        <v>2.7910000000000004</v>
      </c>
      <c r="AD61" s="23">
        <f t="shared" si="9"/>
        <v>2.5662366071428573</v>
      </c>
      <c r="AE61" s="23">
        <f t="shared" si="9"/>
        <v>2.8060714285714283</v>
      </c>
      <c r="AF61" s="20"/>
    </row>
    <row r="62" spans="2:32" ht="9.9499999999999993" customHeight="1">
      <c r="B62" s="30">
        <v>51</v>
      </c>
      <c r="C62" s="35">
        <v>0.46889999999999998</v>
      </c>
      <c r="D62" s="35">
        <f>'[1]51'!$D$83</f>
        <v>3</v>
      </c>
      <c r="E62" s="35">
        <f>'[1]51'!$F$83</f>
        <v>3.15</v>
      </c>
      <c r="F62" s="35">
        <f>'[1]51'!$G$83</f>
        <v>4.4349999999999996</v>
      </c>
      <c r="S62" s="25" t="str">
        <f>S56</f>
        <v>Promedio 2019 - 2024</v>
      </c>
      <c r="T62" s="26">
        <f t="shared" si="9"/>
        <v>3.3813107638888886</v>
      </c>
      <c r="U62" s="26">
        <f t="shared" si="9"/>
        <v>2.8688654100529098</v>
      </c>
      <c r="V62" s="26">
        <f t="shared" si="9"/>
        <v>2.1298593750000001</v>
      </c>
      <c r="W62" s="26">
        <f t="shared" si="9"/>
        <v>1.7939774305555556</v>
      </c>
      <c r="X62" s="26">
        <f t="shared" si="9"/>
        <v>1.7009593253968254</v>
      </c>
      <c r="Y62" s="26"/>
      <c r="Z62" s="26"/>
      <c r="AA62" s="26"/>
      <c r="AB62" s="26">
        <f t="shared" si="9"/>
        <v>0</v>
      </c>
      <c r="AC62" s="26">
        <f t="shared" si="9"/>
        <v>3.3212000000000002</v>
      </c>
      <c r="AD62" s="26">
        <f t="shared" si="9"/>
        <v>3.0667973214285711</v>
      </c>
      <c r="AE62" s="26">
        <f t="shared" si="9"/>
        <v>3.3269642857142854</v>
      </c>
      <c r="AF62" s="20"/>
    </row>
    <row r="63" spans="2:32" ht="9.9499999999999993" customHeight="1">
      <c r="B63" s="32">
        <v>52</v>
      </c>
      <c r="C63" s="33">
        <v>0.46889999999999998</v>
      </c>
      <c r="D63" s="33">
        <f>'[1]52'!$D$83</f>
        <v>3</v>
      </c>
      <c r="E63" s="33">
        <f>'[1]52'!$F$83</f>
        <v>3.15</v>
      </c>
      <c r="F63" s="33">
        <f>'[1]52'!$G$83</f>
        <v>4.4749999999999996</v>
      </c>
      <c r="S63" s="22">
        <v>2025</v>
      </c>
      <c r="T63" s="27"/>
      <c r="U63" s="27"/>
      <c r="V63" s="27"/>
      <c r="W63" s="27">
        <f>AVERAGE(F25:F28)</f>
        <v>2.5825000000000005</v>
      </c>
      <c r="X63" s="27">
        <f>AVERAGE(F29:F33)</f>
        <v>2.3512499999999998</v>
      </c>
      <c r="Y63" s="27"/>
      <c r="Z63" s="27"/>
      <c r="AA63" s="27"/>
      <c r="AB63" s="27"/>
      <c r="AC63" s="27"/>
      <c r="AD63" s="27">
        <f>AVERAGE(F56:F59)</f>
        <v>4.6749999999999998</v>
      </c>
      <c r="AE63" s="27">
        <f>AVERAGE(F60:F63)</f>
        <v>4.4450000000000003</v>
      </c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5"/>
      <c r="D65" s="35"/>
      <c r="E65" s="35"/>
      <c r="F65" s="35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 t="e">
        <f t="shared" ref="R72:R93" si="10">(D12-C12)/C12</f>
        <v>#DIV/0!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 t="e">
        <f t="shared" si="10"/>
        <v>#DIV/0!</v>
      </c>
      <c r="S73" s="28"/>
    </row>
    <row r="74" spans="2:31">
      <c r="B74"/>
      <c r="C74"/>
      <c r="D74"/>
      <c r="E74"/>
      <c r="F74"/>
      <c r="R74" s="17" t="e">
        <f t="shared" si="10"/>
        <v>#DIV/0!</v>
      </c>
      <c r="S74" s="28"/>
    </row>
    <row r="75" spans="2:31">
      <c r="R75" s="17" t="e">
        <f t="shared" si="10"/>
        <v>#DIV/0!</v>
      </c>
      <c r="S75" s="28"/>
    </row>
    <row r="76" spans="2:31">
      <c r="R76" s="17" t="e">
        <f t="shared" si="10"/>
        <v>#DIV/0!</v>
      </c>
    </row>
    <row r="77" spans="2:31">
      <c r="R77" s="17" t="e">
        <f t="shared" si="10"/>
        <v>#DIV/0!</v>
      </c>
    </row>
    <row r="78" spans="2:31">
      <c r="R78" s="17" t="e">
        <f t="shared" si="10"/>
        <v>#DIV/0!</v>
      </c>
    </row>
    <row r="79" spans="2:31">
      <c r="R79" s="17" t="e">
        <f t="shared" si="10"/>
        <v>#DIV/0!</v>
      </c>
    </row>
    <row r="80" spans="2:31">
      <c r="R80" s="17" t="e">
        <f t="shared" si="10"/>
        <v>#DIV/0!</v>
      </c>
      <c r="U80" s="17"/>
    </row>
    <row r="81" spans="18:18">
      <c r="R81" s="17" t="e">
        <f t="shared" si="10"/>
        <v>#VALUE!</v>
      </c>
    </row>
    <row r="82" spans="18:18">
      <c r="R82" s="17" t="e">
        <f t="shared" si="10"/>
        <v>#DIV/0!</v>
      </c>
    </row>
    <row r="83" spans="18:18">
      <c r="R83" s="17">
        <f t="shared" si="10"/>
        <v>-1</v>
      </c>
    </row>
    <row r="84" spans="18:18">
      <c r="R84" s="17">
        <f t="shared" si="10"/>
        <v>-1</v>
      </c>
    </row>
    <row r="85" spans="18:18">
      <c r="R85" s="17">
        <f t="shared" si="10"/>
        <v>-1</v>
      </c>
    </row>
    <row r="86" spans="18:18">
      <c r="R86" s="17">
        <f t="shared" si="10"/>
        <v>1.5751759436980168</v>
      </c>
    </row>
    <row r="87" spans="18:18">
      <c r="R87" s="17">
        <f t="shared" si="10"/>
        <v>1.3459159735551294</v>
      </c>
    </row>
    <row r="88" spans="18:18">
      <c r="R88" s="17">
        <f t="shared" si="10"/>
        <v>1.2766048197910005</v>
      </c>
    </row>
    <row r="89" spans="18:18">
      <c r="R89" s="17">
        <f t="shared" si="10"/>
        <v>1.1326508850501174</v>
      </c>
    </row>
    <row r="90" spans="18:18">
      <c r="R90" s="17">
        <f t="shared" si="10"/>
        <v>1.2072936660268718</v>
      </c>
    </row>
    <row r="91" spans="18:18">
      <c r="R91" s="17">
        <f t="shared" si="10"/>
        <v>1.3405843463425036</v>
      </c>
    </row>
    <row r="92" spans="18:18">
      <c r="R92" s="17">
        <f t="shared" si="10"/>
        <v>1.1753039027511198</v>
      </c>
    </row>
    <row r="93" spans="18:18">
      <c r="R93" s="17" t="e">
        <f t="shared" si="10"/>
        <v>#DIV/0!</v>
      </c>
    </row>
    <row r="94" spans="18:18">
      <c r="R94" s="17" t="e">
        <f t="shared" ref="R94:R112" si="11">(D34-C34)/C34</f>
        <v>#VALUE!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>(C53-#REF!)/#REF!</f>
        <v>#REF!</v>
      </c>
    </row>
    <row r="114" spans="18:18">
      <c r="R114" s="17" t="e">
        <f t="shared" ref="R114:R124" si="12">(D55-C55)/C55</f>
        <v>#DIV/0!</v>
      </c>
    </row>
    <row r="115" spans="18:18">
      <c r="R115" s="17">
        <f t="shared" si="12"/>
        <v>4.3316272126252935</v>
      </c>
    </row>
    <row r="116" spans="18:18">
      <c r="R116" s="17">
        <f t="shared" si="12"/>
        <v>4.3316272126252935</v>
      </c>
    </row>
    <row r="117" spans="18:18">
      <c r="R117" s="17">
        <f t="shared" si="12"/>
        <v>4.3316272126252935</v>
      </c>
    </row>
    <row r="118" spans="18:18">
      <c r="R118" s="17">
        <f t="shared" si="12"/>
        <v>4.3316272126252935</v>
      </c>
    </row>
    <row r="119" spans="18:18">
      <c r="R119" s="17">
        <f t="shared" si="12"/>
        <v>4.3316272126252935</v>
      </c>
    </row>
    <row r="120" spans="18:18">
      <c r="R120" s="17">
        <f t="shared" si="12"/>
        <v>5.3979526551503518</v>
      </c>
    </row>
    <row r="121" spans="18:18">
      <c r="R121" s="17">
        <f t="shared" si="12"/>
        <v>5.3979526551503518</v>
      </c>
    </row>
    <row r="122" spans="18:18">
      <c r="R122" s="17">
        <f t="shared" si="12"/>
        <v>5.3979526551503518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5">
    <mergeCell ref="B10:B11"/>
    <mergeCell ref="C11:F11"/>
    <mergeCell ref="B6:L6"/>
    <mergeCell ref="B8:L9"/>
    <mergeCell ref="C35:F35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</vt:lpstr>
      <vt:lpstr>Alcachofa!Área_de_impresión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2026-01-13T09:32:28Z</dcterms:modified>
</cp:coreProperties>
</file>