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Estadis\OBSERVATORIO DE PRECIOS\2025\FICHAS PRODUCTOS\"/>
    </mc:Choice>
  </mc:AlternateContent>
  <bookViews>
    <workbookView xWindow="0" yWindow="0" windowWidth="19440" windowHeight="7650"/>
  </bookViews>
  <sheets>
    <sheet name="Patata fresco libre" sheetId="4" r:id="rId1"/>
  </sheets>
  <externalReferences>
    <externalReference r:id="rId2"/>
  </externalReferences>
  <definedNames>
    <definedName name="_xlnm.Print_Area" localSheetId="0">'Patata fresco libre'!$A$1:$M$68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2" i="4" l="1"/>
  <c r="F62" i="4"/>
  <c r="E62" i="4"/>
  <c r="D62" i="4"/>
  <c r="F61" i="4" l="1"/>
  <c r="E61" i="4"/>
  <c r="D61" i="4"/>
  <c r="F60" i="4" l="1"/>
  <c r="AE63" i="4" s="1"/>
  <c r="E60" i="4"/>
  <c r="D60" i="4"/>
  <c r="AE42" i="4" s="1"/>
  <c r="F59" i="4"/>
  <c r="E59" i="4"/>
  <c r="D59" i="4"/>
  <c r="F58" i="4" l="1"/>
  <c r="E58" i="4"/>
  <c r="D58" i="4"/>
  <c r="F57" i="4" l="1"/>
  <c r="E57" i="4"/>
  <c r="D57" i="4"/>
  <c r="F56" i="4" l="1"/>
  <c r="AD63" i="4" s="1"/>
  <c r="E56" i="4"/>
  <c r="D56" i="4"/>
  <c r="AD42" i="4" s="1"/>
  <c r="F55" i="4" l="1"/>
  <c r="E55" i="4"/>
  <c r="D55" i="4"/>
  <c r="R114" i="4" l="1"/>
  <c r="R115" i="4"/>
  <c r="R116" i="4"/>
  <c r="R117" i="4"/>
  <c r="R118" i="4"/>
  <c r="R119" i="4"/>
  <c r="R120" i="4"/>
  <c r="R121" i="4"/>
  <c r="R123" i="4"/>
  <c r="F54" i="4"/>
  <c r="E54" i="4"/>
  <c r="D54" i="4"/>
  <c r="R113" i="4" s="1"/>
  <c r="F53" i="4" l="1"/>
  <c r="E53" i="4"/>
  <c r="D53" i="4"/>
  <c r="F52" i="4" l="1"/>
  <c r="E52" i="4"/>
  <c r="D52" i="4"/>
  <c r="F51" i="4" l="1"/>
  <c r="AC63" i="4" s="1"/>
  <c r="E51" i="4"/>
  <c r="D51" i="4"/>
  <c r="AC42" i="4" s="1"/>
  <c r="F50" i="4" l="1"/>
  <c r="E50" i="4"/>
  <c r="D50" i="4"/>
  <c r="F49" i="4" l="1"/>
  <c r="E49" i="4"/>
  <c r="D49" i="4"/>
  <c r="F48" i="4" l="1"/>
  <c r="E48" i="4"/>
  <c r="D48" i="4"/>
  <c r="F47" i="4" l="1"/>
  <c r="AB63" i="4" s="1"/>
  <c r="E47" i="4"/>
  <c r="D47" i="4"/>
  <c r="AB42" i="4" s="1"/>
  <c r="F18" i="4" l="1"/>
  <c r="F17" i="4" l="1"/>
  <c r="U63" i="4" s="1"/>
  <c r="E17" i="4"/>
  <c r="D17" i="4"/>
  <c r="U42" i="4" s="1"/>
  <c r="F16" i="4" l="1"/>
  <c r="E16" i="4"/>
  <c r="D16" i="4"/>
  <c r="F15" i="4" l="1"/>
  <c r="E15" i="4"/>
  <c r="D15" i="4"/>
  <c r="F14" i="4" l="1"/>
  <c r="E14" i="4"/>
  <c r="D14" i="4"/>
  <c r="F13" i="4" l="1"/>
  <c r="E13" i="4"/>
  <c r="D13" i="4"/>
  <c r="F12" i="4" l="1"/>
  <c r="T63" i="4" s="1"/>
  <c r="E12" i="4"/>
  <c r="D12" i="4"/>
  <c r="T42" i="4" s="1"/>
  <c r="AF53" i="4" l="1"/>
  <c r="U56" i="4"/>
  <c r="V56" i="4"/>
  <c r="W56" i="4"/>
  <c r="AB56" i="4"/>
  <c r="AC56" i="4"/>
  <c r="AD56" i="4"/>
  <c r="AE56" i="4"/>
  <c r="U55" i="4"/>
  <c r="V55" i="4"/>
  <c r="W55" i="4"/>
  <c r="AB55" i="4"/>
  <c r="AC55" i="4"/>
  <c r="AD55" i="4"/>
  <c r="AE55" i="4"/>
  <c r="U54" i="4"/>
  <c r="V54" i="4"/>
  <c r="W54" i="4"/>
  <c r="AB54" i="4"/>
  <c r="AC54" i="4"/>
  <c r="AD54" i="4"/>
  <c r="AE54" i="4"/>
  <c r="T56" i="4"/>
  <c r="T55" i="4"/>
  <c r="T54" i="4"/>
  <c r="T35" i="4"/>
  <c r="U35" i="4"/>
  <c r="V35" i="4"/>
  <c r="W35" i="4"/>
  <c r="AB35" i="4"/>
  <c r="AC35" i="4"/>
  <c r="AD35" i="4"/>
  <c r="AE35" i="4"/>
  <c r="U34" i="4"/>
  <c r="V34" i="4"/>
  <c r="W34" i="4"/>
  <c r="AB34" i="4"/>
  <c r="AC34" i="4"/>
  <c r="AD34" i="4"/>
  <c r="AE34" i="4"/>
  <c r="U33" i="4"/>
  <c r="V33" i="4"/>
  <c r="W33" i="4"/>
  <c r="AB33" i="4"/>
  <c r="AC33" i="4"/>
  <c r="AD33" i="4"/>
  <c r="AE33" i="4"/>
  <c r="T34" i="4"/>
  <c r="T33" i="4"/>
  <c r="AF32" i="4"/>
  <c r="R72" i="4" l="1"/>
  <c r="R97" i="4" l="1"/>
  <c r="R98" i="4"/>
  <c r="R99" i="4"/>
  <c r="R100" i="4"/>
  <c r="R101" i="4"/>
  <c r="R102" i="4"/>
  <c r="R103" i="4"/>
  <c r="R104" i="4"/>
  <c r="R105" i="4"/>
  <c r="R106" i="4"/>
  <c r="R107" i="4"/>
  <c r="R108" i="4"/>
  <c r="R112" i="4"/>
  <c r="R111" i="4" l="1"/>
  <c r="R109" i="4"/>
  <c r="R110" i="4"/>
  <c r="R73" i="4" l="1"/>
  <c r="R74" i="4"/>
  <c r="R75" i="4"/>
  <c r="R76" i="4"/>
  <c r="R77" i="4"/>
  <c r="R78" i="4"/>
  <c r="R79" i="4"/>
  <c r="R80" i="4"/>
  <c r="R81" i="4"/>
  <c r="R82" i="4"/>
  <c r="R83" i="4"/>
  <c r="R84" i="4"/>
  <c r="R85" i="4"/>
  <c r="R86" i="4"/>
  <c r="R87" i="4"/>
  <c r="R88" i="4"/>
  <c r="R89" i="4"/>
  <c r="R90" i="4"/>
  <c r="R91" i="4"/>
  <c r="R92" i="4"/>
  <c r="R93" i="4"/>
  <c r="R94" i="4"/>
  <c r="R95" i="4"/>
  <c r="R96" i="4"/>
  <c r="S62" i="4" l="1"/>
  <c r="S41" i="4"/>
  <c r="AE62" i="4" l="1"/>
  <c r="AD62" i="4"/>
  <c r="AC62" i="4"/>
  <c r="AB62" i="4"/>
  <c r="W62" i="4"/>
  <c r="V62" i="4"/>
  <c r="U62" i="4"/>
  <c r="AE61" i="4"/>
  <c r="AD61" i="4"/>
  <c r="AC61" i="4"/>
  <c r="AB61" i="4"/>
  <c r="W61" i="4"/>
  <c r="V61" i="4"/>
  <c r="U61" i="4"/>
  <c r="AE60" i="4"/>
  <c r="AD60" i="4"/>
  <c r="AC60" i="4"/>
  <c r="AB60" i="4"/>
  <c r="W60" i="4"/>
  <c r="V60" i="4"/>
  <c r="U60" i="4"/>
  <c r="AE41" i="4"/>
  <c r="AD41" i="4"/>
  <c r="AC41" i="4"/>
  <c r="AB41" i="4"/>
  <c r="W41" i="4"/>
  <c r="V41" i="4"/>
  <c r="U41" i="4"/>
  <c r="T41" i="4"/>
  <c r="AE40" i="4"/>
  <c r="AD40" i="4"/>
  <c r="AC40" i="4"/>
  <c r="AB40" i="4"/>
  <c r="W40" i="4"/>
  <c r="V40" i="4"/>
  <c r="U40" i="4"/>
  <c r="T40" i="4"/>
  <c r="AE39" i="4"/>
  <c r="AD39" i="4"/>
  <c r="AC39" i="4"/>
  <c r="AB39" i="4"/>
  <c r="W39" i="4"/>
  <c r="V39" i="4"/>
  <c r="U39" i="4"/>
  <c r="AF54" i="4" l="1"/>
  <c r="AF55" i="4"/>
  <c r="AF33" i="4"/>
  <c r="AF56" i="4"/>
  <c r="T62" i="4"/>
  <c r="AF35" i="4"/>
  <c r="T60" i="4"/>
  <c r="T61" i="4"/>
  <c r="T39" i="4"/>
  <c r="AF34" i="4"/>
</calcChain>
</file>

<file path=xl/sharedStrings.xml><?xml version="1.0" encoding="utf-8"?>
<sst xmlns="http://schemas.openxmlformats.org/spreadsheetml/2006/main" count="73" uniqueCount="31">
  <si>
    <t>Semana</t>
  </si>
  <si>
    <t>TABLA PARA GRÁFICO DE RANGO</t>
  </si>
  <si>
    <t>Ene.</t>
  </si>
  <si>
    <t>Feb.</t>
  </si>
  <si>
    <t>Mar.</t>
  </si>
  <si>
    <t>Abr.</t>
  </si>
  <si>
    <t>May.</t>
  </si>
  <si>
    <t>Jun.</t>
  </si>
  <si>
    <t>Jul.</t>
  </si>
  <si>
    <t>Ago.</t>
  </si>
  <si>
    <t>Sep.</t>
  </si>
  <si>
    <t>Oct.</t>
  </si>
  <si>
    <t>Nov.</t>
  </si>
  <si>
    <t>Dic.</t>
  </si>
  <si>
    <t>Med.</t>
  </si>
  <si>
    <t>Patata consumo mercado. Precios Percibidos Agricultor. €/100 kg</t>
  </si>
  <si>
    <t>Patata consumo mercado. Precios Pagados Consumidor €/100 kg</t>
  </si>
  <si>
    <t>(€/100 kg)</t>
  </si>
  <si>
    <t xml:space="preserve">Coste medio producción </t>
  </si>
  <si>
    <t>Precio percibido agricultor</t>
  </si>
  <si>
    <t>Precio salida almacén en origen</t>
  </si>
  <si>
    <t>Precio pagado consumidor</t>
  </si>
  <si>
    <t>Consumo fresco libre</t>
  </si>
  <si>
    <r>
      <rPr>
        <sz val="16"/>
        <color rgb="FF253746"/>
        <rFont val="Riojana Black"/>
      </rPr>
      <t>Tubérculos</t>
    </r>
    <r>
      <rPr>
        <sz val="11"/>
        <color rgb="FF253746"/>
        <rFont val="Calibri"/>
        <family val="2"/>
        <scheme val="minor"/>
      </rPr>
      <t xml:space="preserve"> </t>
    </r>
    <r>
      <rPr>
        <sz val="16"/>
        <color rgb="FF253746"/>
        <rFont val="Riojana Book"/>
      </rPr>
      <t>|</t>
    </r>
    <r>
      <rPr>
        <sz val="14"/>
        <color theme="1"/>
        <rFont val="Riojana Black"/>
      </rPr>
      <t xml:space="preserve"> </t>
    </r>
    <r>
      <rPr>
        <sz val="14"/>
        <color rgb="FF74BC1F"/>
        <rFont val="Riojana Black"/>
      </rPr>
      <t>Patata</t>
    </r>
    <r>
      <rPr>
        <sz val="16"/>
        <color rgb="FF74BC1F"/>
        <rFont val="Riojana Black"/>
      </rPr>
      <t xml:space="preserve"> </t>
    </r>
    <r>
      <rPr>
        <sz val="16"/>
        <rFont val="Riojana Book"/>
      </rPr>
      <t>|</t>
    </r>
    <r>
      <rPr>
        <sz val="14"/>
        <color rgb="FF74BC1F"/>
        <rFont val="Riojana Black"/>
      </rPr>
      <t xml:space="preserve"> </t>
    </r>
    <r>
      <rPr>
        <sz val="14"/>
        <color rgb="FF233746"/>
        <rFont val="Riojana Black"/>
      </rPr>
      <t>Año 2025</t>
    </r>
  </si>
  <si>
    <t>Máximo mensual entre 2019 y 2024</t>
  </si>
  <si>
    <t>Mínimo mensual entre 2019 y 2024</t>
  </si>
  <si>
    <t>Promedio 2019 - 2024</t>
  </si>
  <si>
    <t>Rango de precios 2019 - 2024</t>
  </si>
  <si>
    <t>FIN DE CAMPAÑA</t>
  </si>
  <si>
    <t>INICIO DE CAMPAÑA</t>
  </si>
  <si>
    <r>
      <rPr>
        <sz val="12"/>
        <color rgb="FF253746"/>
        <rFont val="Riojana Black"/>
      </rPr>
      <t xml:space="preserve">∙ </t>
    </r>
    <r>
      <rPr>
        <sz val="8.5"/>
        <color rgb="FF253746"/>
        <rFont val="Riojana Condensed SemiBold"/>
      </rPr>
      <t xml:space="preserve">El coste medio de producción de patata de consumo fresco libre (patata sin compromiso de compra en el momento de la siembra) en La Rioja en el año 2024 se ha calculado en 19,08 €/100 kg para un rendimiento medio de 50.000 kg/ha. 
</t>
    </r>
    <r>
      <rPr>
        <sz val="12"/>
        <color rgb="FF253746"/>
        <rFont val="Riojana Black"/>
      </rPr>
      <t xml:space="preserve">∙ </t>
    </r>
    <r>
      <rPr>
        <sz val="8.5"/>
        <color rgb="FF253746"/>
        <rFont val="Riojana Condensed SemiBold"/>
      </rPr>
      <t xml:space="preserve"> Durante la última semana el precio percibido por el agricultor ha estado de media un 37% por debajo de los costes soportados.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</si>
</sst>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font>
      <sz val="11"/>
      <color theme="1"/>
      <name val="Calibri"/>
      <family val="2"/>
      <scheme val="minor"/>
    </font>
    <font>
      <sz val="11"/>
      <color theme="0"/>
      <name val="Clan Offc Pro Black"/>
      <family val="2"/>
    </font>
    <font>
      <sz val="11"/>
      <color theme="9" tint="-0.249977111117893"/>
      <name val="Calibri"/>
      <family val="2"/>
      <scheme val="minor"/>
    </font>
    <font>
      <sz val="10"/>
      <name val="Arial"/>
      <family val="2"/>
    </font>
    <font>
      <sz val="26"/>
      <color theme="0"/>
      <name val="Clan Offc Pro Black"/>
      <family val="2"/>
    </font>
    <font>
      <sz val="8"/>
      <color theme="9" tint="-0.499984740745262"/>
      <name val="Clan Offc Pro Medium"/>
      <family val="2"/>
    </font>
    <font>
      <sz val="7.5"/>
      <color theme="0"/>
      <name val="Riojana Condensed"/>
    </font>
    <font>
      <sz val="14"/>
      <color theme="1"/>
      <name val="Riojana Black"/>
    </font>
    <font>
      <sz val="14"/>
      <color rgb="FF74BC1F"/>
      <name val="Riojana Black"/>
    </font>
    <font>
      <sz val="16"/>
      <color rgb="FF253746"/>
      <name val="Riojana Black"/>
    </font>
    <font>
      <sz val="8.5"/>
      <color rgb="FF253746"/>
      <name val="Riojana Cri"/>
    </font>
    <font>
      <sz val="12"/>
      <color rgb="FF253746"/>
      <name val="Riojana Black"/>
    </font>
    <font>
      <sz val="8.5"/>
      <color rgb="FF253746"/>
      <name val="Riojana Condensed SemiBold"/>
    </font>
    <font>
      <sz val="6.5"/>
      <color rgb="FF253746"/>
      <name val="Riojana Condensed"/>
    </font>
    <font>
      <sz val="10"/>
      <color rgb="FF253746"/>
      <name val="Riojana Bold"/>
    </font>
    <font>
      <sz val="11"/>
      <color rgb="FF253746"/>
      <name val="Calibri"/>
      <family val="2"/>
      <scheme val="minor"/>
    </font>
    <font>
      <sz val="7"/>
      <color theme="1"/>
      <name val="Riojana Condensed"/>
    </font>
    <font>
      <b/>
      <sz val="7"/>
      <name val="Riojana Condensed"/>
    </font>
    <font>
      <sz val="7"/>
      <name val="Riojana Condensed"/>
    </font>
    <font>
      <b/>
      <sz val="7"/>
      <color theme="0"/>
      <name val="Riojana Condensed"/>
    </font>
    <font>
      <sz val="14"/>
      <color rgb="FF233746"/>
      <name val="Riojana Black"/>
    </font>
    <font>
      <sz val="16"/>
      <color rgb="FF253746"/>
      <name val="Riojana Book"/>
    </font>
    <font>
      <sz val="16"/>
      <color rgb="FF74BC1F"/>
      <name val="Riojana Black"/>
    </font>
    <font>
      <sz val="16"/>
      <name val="Riojana Book"/>
    </font>
  </fonts>
  <fills count="5">
    <fill>
      <patternFill patternType="none"/>
    </fill>
    <fill>
      <patternFill patternType="gray125"/>
    </fill>
    <fill>
      <patternFill patternType="solid">
        <fgColor rgb="FF233746"/>
        <bgColor indexed="64"/>
      </patternFill>
    </fill>
    <fill>
      <patternFill patternType="solid">
        <fgColor rgb="FFF2F2F2"/>
        <bgColor indexed="64"/>
      </patternFill>
    </fill>
    <fill>
      <patternFill patternType="solid">
        <fgColor theme="0" tint="-0.49998474074526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s>
  <cellStyleXfs count="2">
    <xf numFmtId="0" fontId="0" fillId="0" borderId="0"/>
    <xf numFmtId="0" fontId="3" fillId="0" borderId="0"/>
  </cellStyleXfs>
  <cellXfs count="43">
    <xf numFmtId="0" fontId="0" fillId="0" borderId="0" xfId="0"/>
    <xf numFmtId="0" fontId="2" fillId="0" borderId="0" xfId="0" applyFont="1" applyAlignment="1">
      <alignment horizontal="right" indent="2"/>
    </xf>
    <xf numFmtId="0" fontId="1" fillId="0" borderId="0" xfId="0" applyFont="1" applyFill="1" applyAlignment="1">
      <alignment horizontal="right" vertical="center" indent="1"/>
    </xf>
    <xf numFmtId="0" fontId="4" fillId="0" borderId="0" xfId="0" applyFont="1" applyFill="1" applyAlignment="1">
      <alignment horizontal="left" vertical="center" indent="2"/>
    </xf>
    <xf numFmtId="0" fontId="0" fillId="0" borderId="0" xfId="0" applyAlignment="1">
      <alignment horizontal="center"/>
    </xf>
    <xf numFmtId="0" fontId="0" fillId="0" borderId="0" xfId="0"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center"/>
    </xf>
    <xf numFmtId="4" fontId="5" fillId="0" borderId="0" xfId="0" applyNumberFormat="1" applyFont="1" applyFill="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0" xfId="0" applyFont="1" applyAlignment="1">
      <alignment vertical="center"/>
    </xf>
    <xf numFmtId="0" fontId="14"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0" fillId="4" borderId="0" xfId="0" applyFill="1"/>
    <xf numFmtId="0" fontId="16" fillId="4" borderId="0" xfId="0" applyFont="1" applyFill="1" applyAlignment="1">
      <alignment vertical="center"/>
    </xf>
    <xf numFmtId="164" fontId="16" fillId="4" borderId="0" xfId="0" applyNumberFormat="1" applyFont="1" applyFill="1" applyAlignment="1">
      <alignment vertical="center"/>
    </xf>
    <xf numFmtId="0" fontId="0" fillId="4" borderId="0" xfId="0" applyFill="1" applyAlignment="1">
      <alignment vertical="center"/>
    </xf>
    <xf numFmtId="0" fontId="17" fillId="4" borderId="0" xfId="1" applyFont="1" applyFill="1" applyAlignment="1">
      <alignment vertical="center"/>
    </xf>
    <xf numFmtId="0" fontId="18" fillId="4" borderId="0" xfId="1" applyFont="1" applyFill="1" applyAlignment="1">
      <alignment vertical="center"/>
    </xf>
    <xf numFmtId="0" fontId="19" fillId="4" borderId="3" xfId="1" applyFont="1" applyFill="1" applyBorder="1" applyAlignment="1">
      <alignment horizontal="center" vertical="center"/>
    </xf>
    <xf numFmtId="0" fontId="18" fillId="4" borderId="2" xfId="1" applyFont="1" applyFill="1" applyBorder="1" applyAlignment="1">
      <alignment horizontal="right" vertical="center"/>
    </xf>
    <xf numFmtId="2" fontId="18" fillId="4" borderId="3" xfId="1" applyNumberFormat="1" applyFont="1" applyFill="1" applyBorder="1" applyAlignment="1">
      <alignment horizontal="center" vertical="center" wrapText="1"/>
    </xf>
    <xf numFmtId="2" fontId="17" fillId="4" borderId="3" xfId="1" applyNumberFormat="1" applyFont="1" applyFill="1" applyBorder="1" applyAlignment="1">
      <alignment horizontal="center" vertical="center"/>
    </xf>
    <xf numFmtId="0" fontId="18" fillId="4" borderId="3" xfId="1" applyFont="1" applyFill="1" applyBorder="1" applyAlignment="1">
      <alignment horizontal="right" vertical="center"/>
    </xf>
    <xf numFmtId="2" fontId="18" fillId="4" borderId="1" xfId="1" applyNumberFormat="1" applyFont="1" applyFill="1" applyBorder="1" applyAlignment="1">
      <alignment horizontal="center" vertical="center" wrapText="1"/>
    </xf>
    <xf numFmtId="2" fontId="18" fillId="4" borderId="3" xfId="1" applyNumberFormat="1" applyFont="1" applyFill="1" applyBorder="1" applyAlignment="1">
      <alignment horizontal="center" vertical="center"/>
    </xf>
    <xf numFmtId="10" fontId="16" fillId="4" borderId="0" xfId="0" applyNumberFormat="1" applyFont="1" applyFill="1" applyAlignment="1">
      <alignment vertical="center"/>
    </xf>
    <xf numFmtId="2" fontId="16" fillId="4" borderId="0" xfId="0" applyNumberFormat="1" applyFont="1" applyFill="1" applyAlignment="1">
      <alignment vertical="center"/>
    </xf>
    <xf numFmtId="0"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13" fillId="3" borderId="0" xfId="0"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3" borderId="0" xfId="0" applyNumberFormat="1" applyFont="1" applyFill="1" applyBorder="1" applyAlignment="1">
      <alignment horizontal="center" vertical="center"/>
    </xf>
    <xf numFmtId="4"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Border="1" applyAlignment="1">
      <alignment horizontal="left"/>
    </xf>
    <xf numFmtId="0" fontId="10" fillId="0" borderId="0" xfId="0" applyFont="1" applyBorder="1" applyAlignment="1">
      <alignment horizontal="left" vertical="top" wrapText="1"/>
    </xf>
    <xf numFmtId="4" fontId="1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233746"/>
      <color rgb="FF43682A"/>
      <color rgb="FF76BC21"/>
      <color rgb="FF00643C"/>
      <color rgb="FFC5C5C5"/>
      <color rgb="FF253746"/>
      <color rgb="FF808080"/>
      <color rgb="FFF2F2F2"/>
      <color rgb="FF74BC1F"/>
      <color rgb="FF004E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b="1" i="0" u="none" strike="noStrike" kern="1200" baseline="0">
                <a:solidFill>
                  <a:srgbClr val="253746"/>
                </a:solidFill>
                <a:latin typeface="Riojana Condensed Black" panose="00000A06000000000000" pitchFamily="2" charset="0"/>
                <a:ea typeface="+mn-ea"/>
                <a:cs typeface="+mn-cs"/>
              </a:rPr>
              <a:t>Precio</a:t>
            </a:r>
            <a:r>
              <a:rPr lang="es-ES" sz="900" baseline="0">
                <a:solidFill>
                  <a:schemeClr val="accent6">
                    <a:lumMod val="50000"/>
                  </a:schemeClr>
                </a:solidFill>
                <a:latin typeface="Riojana Condensed Black" panose="00000A06000000000000" pitchFamily="2" charset="0"/>
              </a:rPr>
              <a:t> </a:t>
            </a:r>
            <a:r>
              <a:rPr lang="es-ES" sz="900" b="1" i="0" u="none" strike="noStrike" kern="1200" baseline="0">
                <a:solidFill>
                  <a:srgbClr val="253746"/>
                </a:solidFill>
                <a:latin typeface="Riojana Condensed Black" panose="00000A06000000000000" pitchFamily="2" charset="0"/>
                <a:ea typeface="+mn-ea"/>
                <a:cs typeface="+mn-cs"/>
              </a:rPr>
              <a:t>percibido por el agricultor</a:t>
            </a:r>
          </a:p>
        </c:rich>
      </c:tx>
      <c:layout>
        <c:manualLayout>
          <c:xMode val="edge"/>
          <c:yMode val="edge"/>
          <c:x val="0.32012048399625198"/>
          <c:y val="1.5281513583618371E-2"/>
        </c:manualLayout>
      </c:layout>
      <c:overlay val="0"/>
      <c:spPr>
        <a:noFill/>
        <a:ln w="25400">
          <a:noFill/>
        </a:ln>
      </c:spPr>
    </c:title>
    <c:autoTitleDeleted val="0"/>
    <c:plotArea>
      <c:layout>
        <c:manualLayout>
          <c:layoutTarget val="inner"/>
          <c:xMode val="edge"/>
          <c:yMode val="edge"/>
          <c:x val="9.2746091345786152E-2"/>
          <c:y val="0.20079734401329821"/>
          <c:w val="0.87246583260538957"/>
          <c:h val="0.70892102823584213"/>
        </c:manualLayout>
      </c:layout>
      <c:areaChart>
        <c:grouping val="standard"/>
        <c:varyColors val="0"/>
        <c:ser>
          <c:idx val="1"/>
          <c:order val="0"/>
          <c:tx>
            <c:strRef>
              <c:f>'Patata fresco libre'!$S$39</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libre'!$T$39:$AE$39</c:f>
              <c:numCache>
                <c:formatCode>0.00</c:formatCode>
                <c:ptCount val="12"/>
                <c:pt idx="0">
                  <c:v>32.25</c:v>
                </c:pt>
                <c:pt idx="1">
                  <c:v>40</c:v>
                </c:pt>
                <c:pt idx="2">
                  <c:v>36</c:v>
                </c:pt>
                <c:pt idx="3">
                  <c:v>18</c:v>
                </c:pt>
                <c:pt idx="8">
                  <c:v>35</c:v>
                </c:pt>
                <c:pt idx="9">
                  <c:v>32.75</c:v>
                </c:pt>
                <c:pt idx="10">
                  <c:v>32.75</c:v>
                </c:pt>
                <c:pt idx="11">
                  <c:v>32.5</c:v>
                </c:pt>
              </c:numCache>
            </c:numRef>
          </c:val>
          <c:extLst>
            <c:ext xmlns:c16="http://schemas.microsoft.com/office/drawing/2014/chart" uri="{C3380CC4-5D6E-409C-BE32-E72D297353CC}">
              <c16:uniqueId val="{00000000-2193-4C36-9A72-4C42E802F7A4}"/>
            </c:ext>
          </c:extLst>
        </c:ser>
        <c:ser>
          <c:idx val="0"/>
          <c:order val="1"/>
          <c:tx>
            <c:strRef>
              <c:f>'Patata fresco libre'!$S$40</c:f>
              <c:strCache>
                <c:ptCount val="1"/>
              </c:strCache>
            </c:strRef>
          </c:tx>
          <c:spPr>
            <a:solidFill>
              <a:srgbClr val="FFFFFF"/>
            </a:solidFill>
            <a:ln w="25400">
              <a:noFill/>
            </a:ln>
          </c:spP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libre'!$T$40:$AE$40</c:f>
              <c:numCache>
                <c:formatCode>0.00</c:formatCode>
                <c:ptCount val="12"/>
                <c:pt idx="0">
                  <c:v>16.8</c:v>
                </c:pt>
                <c:pt idx="1">
                  <c:v>18</c:v>
                </c:pt>
                <c:pt idx="2">
                  <c:v>18</c:v>
                </c:pt>
                <c:pt idx="3">
                  <c:v>18</c:v>
                </c:pt>
                <c:pt idx="8">
                  <c:v>11</c:v>
                </c:pt>
                <c:pt idx="9">
                  <c:v>11</c:v>
                </c:pt>
                <c:pt idx="10">
                  <c:v>10</c:v>
                </c:pt>
                <c:pt idx="11">
                  <c:v>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106368"/>
        <c:axId val="94108288"/>
      </c:areaChart>
      <c:lineChart>
        <c:grouping val="standard"/>
        <c:varyColors val="0"/>
        <c:ser>
          <c:idx val="2"/>
          <c:order val="2"/>
          <c:tx>
            <c:strRef>
              <c:f>'Patata fresco libre'!$S$41</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libre'!$T$41:$AE$41</c:f>
              <c:numCache>
                <c:formatCode>0.00</c:formatCode>
                <c:ptCount val="12"/>
                <c:pt idx="0">
                  <c:v>27.762499999999999</c:v>
                </c:pt>
                <c:pt idx="1">
                  <c:v>31.8</c:v>
                </c:pt>
                <c:pt idx="2">
                  <c:v>28</c:v>
                </c:pt>
                <c:pt idx="3">
                  <c:v>18</c:v>
                </c:pt>
                <c:pt idx="8">
                  <c:v>24</c:v>
                </c:pt>
                <c:pt idx="9">
                  <c:v>22.133333333333336</c:v>
                </c:pt>
                <c:pt idx="10">
                  <c:v>21.3</c:v>
                </c:pt>
                <c:pt idx="11">
                  <c:v>22.516666666666666</c:v>
                </c:pt>
              </c:numCache>
            </c:numRef>
          </c:val>
          <c:smooth val="0"/>
          <c:extLst>
            <c:ext xmlns:c16="http://schemas.microsoft.com/office/drawing/2014/chart" uri="{C3380CC4-5D6E-409C-BE32-E72D297353CC}">
              <c16:uniqueId val="{00000002-2193-4C36-9A72-4C42E802F7A4}"/>
            </c:ext>
          </c:extLst>
        </c:ser>
        <c:ser>
          <c:idx val="3"/>
          <c:order val="3"/>
          <c:tx>
            <c:strRef>
              <c:f>'Patata fresco libre'!$S$42</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libre'!$T$38:$AE$38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libre'!$T$42:$AE$42</c:f>
              <c:numCache>
                <c:formatCode>0.00</c:formatCode>
                <c:ptCount val="12"/>
                <c:pt idx="0">
                  <c:v>36.4</c:v>
                </c:pt>
                <c:pt idx="1">
                  <c:v>38</c:v>
                </c:pt>
                <c:pt idx="8">
                  <c:v>21.75</c:v>
                </c:pt>
                <c:pt idx="9">
                  <c:v>16.399999999999999</c:v>
                </c:pt>
                <c:pt idx="10">
                  <c:v>13</c:v>
                </c:pt>
                <c:pt idx="11">
                  <c:v>12</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42944"/>
        <c:axId val="94644480"/>
      </c:lineChart>
      <c:catAx>
        <c:axId val="94106368"/>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8288"/>
        <c:crosses val="autoZero"/>
        <c:auto val="0"/>
        <c:lblAlgn val="ctr"/>
        <c:lblOffset val="100"/>
        <c:tickLblSkip val="1"/>
        <c:tickMarkSkip val="1"/>
        <c:noMultiLvlLbl val="0"/>
      </c:catAx>
      <c:valAx>
        <c:axId val="94108288"/>
        <c:scaling>
          <c:orientation val="minMax"/>
        </c:scaling>
        <c:delete val="0"/>
        <c:axPos val="l"/>
        <c:title>
          <c:tx>
            <c:rich>
              <a:bodyPr rot="0" vert="horz"/>
              <a:lstStyle/>
              <a:p>
                <a:pPr algn="ctr">
                  <a:defRPr sz="70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2.2832361902944656E-3"/>
              <c:y val="0.10067059350533868"/>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106368"/>
        <c:crosses val="autoZero"/>
        <c:crossBetween val="midCat"/>
      </c:valAx>
      <c:catAx>
        <c:axId val="94642944"/>
        <c:scaling>
          <c:orientation val="minMax"/>
        </c:scaling>
        <c:delete val="1"/>
        <c:axPos val="b"/>
        <c:numFmt formatCode="General" sourceLinked="1"/>
        <c:majorTickMark val="out"/>
        <c:minorTickMark val="none"/>
        <c:tickLblPos val="nextTo"/>
        <c:crossAx val="94644480"/>
        <c:crosses val="autoZero"/>
        <c:auto val="0"/>
        <c:lblAlgn val="ctr"/>
        <c:lblOffset val="100"/>
        <c:noMultiLvlLbl val="0"/>
      </c:catAx>
      <c:valAx>
        <c:axId val="94644480"/>
        <c:scaling>
          <c:orientation val="minMax"/>
        </c:scaling>
        <c:delete val="1"/>
        <c:axPos val="l"/>
        <c:numFmt formatCode="0.00" sourceLinked="1"/>
        <c:majorTickMark val="out"/>
        <c:minorTickMark val="none"/>
        <c:tickLblPos val="nextTo"/>
        <c:crossAx val="94642944"/>
        <c:crosses val="autoZero"/>
        <c:crossBetween val="midCat"/>
      </c:valAx>
      <c:spPr>
        <a:noFill/>
        <a:ln w="3175">
          <a:solidFill>
            <a:srgbClr val="C5C5C5"/>
          </a:solidFill>
          <a:prstDash val="solid"/>
        </a:ln>
      </c:spPr>
    </c:plotArea>
    <c:legend>
      <c:legendPos val="t"/>
      <c:layout>
        <c:manualLayout>
          <c:xMode val="edge"/>
          <c:yMode val="edge"/>
          <c:x val="0.12679521621263268"/>
          <c:y val="0.12811318878504002"/>
          <c:w val="0.77844534127333864"/>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6350">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chemeClr val="accent6">
                    <a:lumMod val="50000"/>
                  </a:schemeClr>
                </a:solidFill>
                <a:latin typeface="Riojana Condensed Black" panose="00000A06000000000000" pitchFamily="2" charset="0"/>
                <a:ea typeface="Arial"/>
                <a:cs typeface="Arial"/>
              </a:defRPr>
            </a:pPr>
            <a:r>
              <a:rPr lang="es-ES" sz="900">
                <a:solidFill>
                  <a:srgbClr val="253746"/>
                </a:solidFill>
                <a:latin typeface="Riojana Condensed Black" panose="00000A06000000000000" pitchFamily="2" charset="0"/>
              </a:rPr>
              <a:t>Precio</a:t>
            </a:r>
            <a:r>
              <a:rPr lang="es-ES" sz="900" baseline="0">
                <a:solidFill>
                  <a:srgbClr val="253746"/>
                </a:solidFill>
                <a:latin typeface="Riojana Condensed Black" panose="00000A06000000000000" pitchFamily="2" charset="0"/>
              </a:rPr>
              <a:t> pagado por el consumidor</a:t>
            </a:r>
          </a:p>
        </c:rich>
      </c:tx>
      <c:layout>
        <c:manualLayout>
          <c:xMode val="edge"/>
          <c:yMode val="edge"/>
          <c:x val="0.34984384142298042"/>
          <c:y val="1.4614594084876911E-2"/>
        </c:manualLayout>
      </c:layout>
      <c:overlay val="0"/>
      <c:spPr>
        <a:noFill/>
        <a:ln w="25400">
          <a:noFill/>
        </a:ln>
      </c:spPr>
    </c:title>
    <c:autoTitleDeleted val="0"/>
    <c:plotArea>
      <c:layout>
        <c:manualLayout>
          <c:layoutTarget val="inner"/>
          <c:xMode val="edge"/>
          <c:yMode val="edge"/>
          <c:x val="9.5324364883723894E-2"/>
          <c:y val="0.20097864590183667"/>
          <c:w val="0.86324159568906533"/>
          <c:h val="0.71031813794225762"/>
        </c:manualLayout>
      </c:layout>
      <c:areaChart>
        <c:grouping val="standard"/>
        <c:varyColors val="0"/>
        <c:ser>
          <c:idx val="1"/>
          <c:order val="0"/>
          <c:tx>
            <c:strRef>
              <c:f>'Patata fresco libre'!$S$60</c:f>
              <c:strCache>
                <c:ptCount val="1"/>
                <c:pt idx="0">
                  <c:v>Rango de precios 2019 - 2024</c:v>
                </c:pt>
              </c:strCache>
            </c:strRef>
          </c:tx>
          <c:spPr>
            <a:gradFill flip="none" rotWithShape="1">
              <a:gsLst>
                <a:gs pos="0">
                  <a:srgbClr val="43682A"/>
                </a:gs>
                <a:gs pos="50000">
                  <a:srgbClr val="76BC21"/>
                </a:gs>
                <a:gs pos="100000">
                  <a:schemeClr val="bg1"/>
                </a:gs>
              </a:gsLst>
              <a:lin ang="5400000" scaled="1"/>
              <a:tileRect/>
            </a:gradFill>
            <a:ln w="6350">
              <a:solidFill>
                <a:srgbClr val="C5C5C5"/>
              </a:solidFill>
              <a:prstDash val="solid"/>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libre'!$T$60:$AE$60</c:f>
              <c:numCache>
                <c:formatCode>0.00</c:formatCode>
                <c:ptCount val="12"/>
                <c:pt idx="0">
                  <c:v>133.67750000000001</c:v>
                </c:pt>
                <c:pt idx="1">
                  <c:v>135.95999999999998</c:v>
                </c:pt>
                <c:pt idx="2">
                  <c:v>129.25</c:v>
                </c:pt>
                <c:pt idx="3">
                  <c:v>105.33333333333333</c:v>
                </c:pt>
                <c:pt idx="8">
                  <c:v>160.04499999999999</c:v>
                </c:pt>
                <c:pt idx="9">
                  <c:v>154.87599999999998</c:v>
                </c:pt>
                <c:pt idx="10">
                  <c:v>149.73999999999998</c:v>
                </c:pt>
                <c:pt idx="11">
                  <c:v>149.58500000000001</c:v>
                </c:pt>
              </c:numCache>
            </c:numRef>
          </c:val>
          <c:extLst>
            <c:ext xmlns:c16="http://schemas.microsoft.com/office/drawing/2014/chart" uri="{C3380CC4-5D6E-409C-BE32-E72D297353CC}">
              <c16:uniqueId val="{00000000-2193-4C36-9A72-4C42E802F7A4}"/>
            </c:ext>
          </c:extLst>
        </c:ser>
        <c:ser>
          <c:idx val="0"/>
          <c:order val="1"/>
          <c:tx>
            <c:strRef>
              <c:f>'Patata fresco libre'!$S$61</c:f>
              <c:strCache>
                <c:ptCount val="1"/>
              </c:strCache>
            </c:strRef>
          </c:tx>
          <c:spPr>
            <a:solidFill>
              <a:srgbClr val="FFFFFF"/>
            </a:solidFill>
            <a:ln w="25400">
              <a:noFill/>
            </a:ln>
          </c:spP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libre'!$T$61:$AE$61</c:f>
              <c:numCache>
                <c:formatCode>0.00</c:formatCode>
                <c:ptCount val="12"/>
                <c:pt idx="0">
                  <c:v>99.4</c:v>
                </c:pt>
                <c:pt idx="1">
                  <c:v>98.326666666666682</c:v>
                </c:pt>
                <c:pt idx="2">
                  <c:v>100.20833333333331</c:v>
                </c:pt>
                <c:pt idx="3">
                  <c:v>101.86666666666666</c:v>
                </c:pt>
                <c:pt idx="8">
                  <c:v>101.88</c:v>
                </c:pt>
                <c:pt idx="9">
                  <c:v>102.88000000000002</c:v>
                </c:pt>
                <c:pt idx="10">
                  <c:v>97.282499999999985</c:v>
                </c:pt>
                <c:pt idx="11">
                  <c:v>92.963999999999999</c:v>
                </c:pt>
              </c:numCache>
            </c:numRef>
          </c:val>
          <c:extLst>
            <c:ext xmlns:c16="http://schemas.microsoft.com/office/drawing/2014/chart" uri="{C3380CC4-5D6E-409C-BE32-E72D297353CC}">
              <c16:uniqueId val="{00000001-2193-4C36-9A72-4C42E802F7A4}"/>
            </c:ext>
          </c:extLst>
        </c:ser>
        <c:dLbls>
          <c:showLegendKey val="0"/>
          <c:showVal val="0"/>
          <c:showCatName val="0"/>
          <c:showSerName val="0"/>
          <c:showPercent val="0"/>
          <c:showBubbleSize val="0"/>
        </c:dLbls>
        <c:axId val="94686592"/>
        <c:axId val="94692864"/>
      </c:areaChart>
      <c:lineChart>
        <c:grouping val="standard"/>
        <c:varyColors val="0"/>
        <c:ser>
          <c:idx val="2"/>
          <c:order val="2"/>
          <c:tx>
            <c:strRef>
              <c:f>'Patata fresco libre'!$S$62</c:f>
              <c:strCache>
                <c:ptCount val="1"/>
                <c:pt idx="0">
                  <c:v>Promedio 2019 - 2024</c:v>
                </c:pt>
              </c:strCache>
            </c:strRef>
          </c:tx>
          <c:spPr>
            <a:ln w="15875">
              <a:solidFill>
                <a:schemeClr val="accent6">
                  <a:lumMod val="40000"/>
                  <a:lumOff val="60000"/>
                </a:schemeClr>
              </a:solidFill>
              <a:prstDash val="solid"/>
            </a:ln>
          </c:spPr>
          <c:marker>
            <c:symbol val="triangle"/>
            <c:size val="5"/>
            <c:spPr>
              <a:solidFill>
                <a:schemeClr val="bg1"/>
              </a:solidFill>
              <a:ln>
                <a:solidFill>
                  <a:schemeClr val="accent6">
                    <a:lumMod val="40000"/>
                    <a:lumOff val="6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libre'!$T$62:$AE$62</c:f>
              <c:numCache>
                <c:formatCode>0.00</c:formatCode>
                <c:ptCount val="12"/>
                <c:pt idx="0">
                  <c:v>114.66125</c:v>
                </c:pt>
                <c:pt idx="1">
                  <c:v>115.94054166666666</c:v>
                </c:pt>
                <c:pt idx="2">
                  <c:v>111.56611111111111</c:v>
                </c:pt>
                <c:pt idx="3">
                  <c:v>103.6</c:v>
                </c:pt>
                <c:pt idx="8">
                  <c:v>123.70951007326006</c:v>
                </c:pt>
                <c:pt idx="9">
                  <c:v>123.22665476190475</c:v>
                </c:pt>
                <c:pt idx="10">
                  <c:v>119.72509523809525</c:v>
                </c:pt>
                <c:pt idx="11">
                  <c:v>119.36446428571429</c:v>
                </c:pt>
              </c:numCache>
            </c:numRef>
          </c:val>
          <c:smooth val="0"/>
          <c:extLst>
            <c:ext xmlns:c16="http://schemas.microsoft.com/office/drawing/2014/chart" uri="{C3380CC4-5D6E-409C-BE32-E72D297353CC}">
              <c16:uniqueId val="{00000002-2193-4C36-9A72-4C42E802F7A4}"/>
            </c:ext>
          </c:extLst>
        </c:ser>
        <c:ser>
          <c:idx val="3"/>
          <c:order val="3"/>
          <c:tx>
            <c:strRef>
              <c:f>'Patata fresco libre'!$S$63</c:f>
              <c:strCache>
                <c:ptCount val="1"/>
                <c:pt idx="0">
                  <c:v>2025</c:v>
                </c:pt>
              </c:strCache>
            </c:strRef>
          </c:tx>
          <c:spPr>
            <a:ln w="15875">
              <a:solidFill>
                <a:schemeClr val="accent6">
                  <a:lumMod val="50000"/>
                </a:schemeClr>
              </a:solidFill>
              <a:prstDash val="solid"/>
            </a:ln>
          </c:spPr>
          <c:marker>
            <c:symbol val="x"/>
            <c:size val="3"/>
            <c:spPr>
              <a:solidFill>
                <a:schemeClr val="accent6">
                  <a:lumMod val="50000"/>
                </a:schemeClr>
              </a:solidFill>
              <a:ln>
                <a:solidFill>
                  <a:schemeClr val="accent6">
                    <a:lumMod val="50000"/>
                  </a:schemeClr>
                </a:solidFill>
                <a:prstDash val="solid"/>
              </a:ln>
            </c:spPr>
          </c:marker>
          <c:cat>
            <c:strRef>
              <c:f>'Patata fresco libre'!$T$59:$AE$59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'Patata fresco libre'!$T$63:$AE$63</c:f>
              <c:numCache>
                <c:formatCode>0.00</c:formatCode>
                <c:ptCount val="12"/>
                <c:pt idx="0">
                  <c:v>145.892</c:v>
                </c:pt>
                <c:pt idx="1">
                  <c:v>147</c:v>
                </c:pt>
                <c:pt idx="8">
                  <c:v>158.55500000000001</c:v>
                </c:pt>
                <c:pt idx="9">
                  <c:v>151.85399999999998</c:v>
                </c:pt>
                <c:pt idx="10">
                  <c:v>154.00749999999999</c:v>
                </c:pt>
                <c:pt idx="11">
                  <c:v>145.59333333333333</c:v>
                </c:pt>
              </c:numCache>
            </c:numRef>
          </c:val>
          <c:smooth val="0"/>
          <c:extLst>
            <c:ext xmlns:c16="http://schemas.microsoft.com/office/drawing/2014/chart" uri="{C3380CC4-5D6E-409C-BE32-E72D297353CC}">
              <c16:uniqueId val="{00000003-2193-4C36-9A72-4C42E802F7A4}"/>
            </c:ext>
          </c:extLst>
        </c:ser>
        <c:dLbls>
          <c:showLegendKey val="0"/>
          <c:showVal val="0"/>
          <c:showCatName val="0"/>
          <c:showSerName val="0"/>
          <c:showPercent val="0"/>
          <c:showBubbleSize val="0"/>
        </c:dLbls>
        <c:marker val="1"/>
        <c:smooth val="0"/>
        <c:axId val="94694784"/>
        <c:axId val="95757440"/>
      </c:lineChart>
      <c:catAx>
        <c:axId val="94686592"/>
        <c:scaling>
          <c:orientation val="minMax"/>
        </c:scaling>
        <c:delete val="0"/>
        <c:axPos val="b"/>
        <c:numFmt formatCode="General" sourceLinked="1"/>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92864"/>
        <c:crosses val="autoZero"/>
        <c:auto val="0"/>
        <c:lblAlgn val="ctr"/>
        <c:lblOffset val="100"/>
        <c:tickLblSkip val="1"/>
        <c:tickMarkSkip val="1"/>
        <c:noMultiLvlLbl val="0"/>
      </c:catAx>
      <c:valAx>
        <c:axId val="94692864"/>
        <c:scaling>
          <c:orientation val="minMax"/>
          <c:min val="40"/>
        </c:scaling>
        <c:delete val="0"/>
        <c:axPos val="l"/>
        <c:title>
          <c:tx>
            <c:rich>
              <a:bodyPr rot="0" vert="horz"/>
              <a:lstStyle/>
              <a:p>
                <a:pPr algn="ctr">
                  <a:defRPr sz="650" b="0" i="0" u="none" strike="noStrike" baseline="0">
                    <a:solidFill>
                      <a:srgbClr val="43682A"/>
                    </a:solidFill>
                    <a:latin typeface="Riojana Condensed SemiBold" panose="00000706000000000000" pitchFamily="2" charset="0"/>
                    <a:ea typeface="Arial"/>
                    <a:cs typeface="Arial"/>
                  </a:defRPr>
                </a:pPr>
                <a:r>
                  <a:rPr lang="es-ES" sz="650" b="0">
                    <a:solidFill>
                      <a:srgbClr val="43682A"/>
                    </a:solidFill>
                    <a:latin typeface="Riojana Condensed SemiBold" panose="00000706000000000000" pitchFamily="2" charset="0"/>
                  </a:rPr>
                  <a:t>€/100 kg</a:t>
                </a:r>
              </a:p>
            </c:rich>
          </c:tx>
          <c:layout>
            <c:manualLayout>
              <c:xMode val="edge"/>
              <c:yMode val="edge"/>
              <c:x val="8.9872446657738355E-4"/>
              <c:y val="9.3219254579460925E-2"/>
            </c:manualLayout>
          </c:layout>
          <c:overlay val="0"/>
          <c:spPr>
            <a:noFill/>
            <a:ln w="25400">
              <a:noFill/>
            </a:ln>
          </c:spPr>
        </c:title>
        <c:numFmt formatCode="0.00" sourceLinked="0"/>
        <c:majorTickMark val="out"/>
        <c:minorTickMark val="none"/>
        <c:tickLblPos val="nextTo"/>
        <c:spPr>
          <a:ln w="3175">
            <a:solidFill>
              <a:srgbClr val="43682A"/>
            </a:solidFill>
            <a:prstDash val="solid"/>
          </a:ln>
        </c:spPr>
        <c:txPr>
          <a:bodyPr rot="0" vert="horz"/>
          <a:lstStyle/>
          <a:p>
            <a:pPr>
              <a:defRPr sz="650" b="0" i="0" u="none" strike="noStrike" baseline="0">
                <a:solidFill>
                  <a:srgbClr val="43682A"/>
                </a:solidFill>
                <a:latin typeface="Riojana Condensed" panose="00000506000000000000" pitchFamily="2" charset="0"/>
                <a:ea typeface="Arial"/>
                <a:cs typeface="Arial"/>
              </a:defRPr>
            </a:pPr>
            <a:endParaRPr lang="es-ES"/>
          </a:p>
        </c:txPr>
        <c:crossAx val="94686592"/>
        <c:crosses val="autoZero"/>
        <c:crossBetween val="midCat"/>
      </c:valAx>
      <c:catAx>
        <c:axId val="94694784"/>
        <c:scaling>
          <c:orientation val="minMax"/>
        </c:scaling>
        <c:delete val="1"/>
        <c:axPos val="b"/>
        <c:numFmt formatCode="General" sourceLinked="1"/>
        <c:majorTickMark val="out"/>
        <c:minorTickMark val="none"/>
        <c:tickLblPos val="nextTo"/>
        <c:crossAx val="95757440"/>
        <c:crosses val="autoZero"/>
        <c:auto val="0"/>
        <c:lblAlgn val="ctr"/>
        <c:lblOffset val="100"/>
        <c:noMultiLvlLbl val="0"/>
      </c:catAx>
      <c:valAx>
        <c:axId val="95757440"/>
        <c:scaling>
          <c:orientation val="minMax"/>
        </c:scaling>
        <c:delete val="1"/>
        <c:axPos val="l"/>
        <c:numFmt formatCode="0.00" sourceLinked="1"/>
        <c:majorTickMark val="out"/>
        <c:minorTickMark val="none"/>
        <c:tickLblPos val="nextTo"/>
        <c:crossAx val="94694784"/>
        <c:crosses val="autoZero"/>
        <c:crossBetween val="midCat"/>
      </c:valAx>
      <c:spPr>
        <a:noFill/>
        <a:ln w="3175">
          <a:solidFill>
            <a:srgbClr val="C5C5C5"/>
          </a:solidFill>
          <a:prstDash val="solid"/>
        </a:ln>
      </c:spPr>
    </c:plotArea>
    <c:legend>
      <c:legendPos val="t"/>
      <c:legendEntry>
        <c:idx val="0"/>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Entry>
      <c:layout>
        <c:manualLayout>
          <c:xMode val="edge"/>
          <c:yMode val="edge"/>
          <c:x val="0.1400169376693767"/>
          <c:y val="0.12227120810295579"/>
          <c:w val="0.77514722685778037"/>
          <c:h val="3.5714285714285712E-2"/>
        </c:manualLayout>
      </c:layout>
      <c:overlay val="0"/>
      <c:spPr>
        <a:solidFill>
          <a:srgbClr val="FFFFFF"/>
        </a:solidFill>
        <a:ln w="25400">
          <a:noFill/>
        </a:ln>
      </c:spPr>
      <c:txPr>
        <a:bodyPr/>
        <a:lstStyle/>
        <a:p>
          <a:pPr>
            <a:defRPr sz="700" b="0" i="0" u="none" strike="noStrike" baseline="0">
              <a:solidFill>
                <a:srgbClr val="233746"/>
              </a:solidFill>
              <a:latin typeface="Riojana Condensed" panose="00000506000000000000" pitchFamily="2" charset="0"/>
              <a:ea typeface="Arial"/>
              <a:cs typeface="Arial"/>
            </a:defRPr>
          </a:pPr>
          <a:endParaRPr lang="es-ES"/>
        </a:p>
      </c:txPr>
    </c:legend>
    <c:plotVisOnly val="1"/>
    <c:dispBlanksAs val="gap"/>
    <c:showDLblsOverMax val="0"/>
  </c:chart>
  <c:spPr>
    <a:solidFill>
      <a:schemeClr val="bg1"/>
    </a:solidFill>
    <a:ln w="3175">
      <a:solidFill>
        <a:srgbClr val="C5C5C5"/>
      </a:solidFill>
    </a:ln>
  </c:spPr>
  <c:txPr>
    <a:bodyPr/>
    <a:lstStyle/>
    <a:p>
      <a:pPr>
        <a:defRPr sz="1000" b="0" i="0" u="none" strike="noStrike" baseline="0">
          <a:solidFill>
            <a:srgbClr val="000000"/>
          </a:solidFill>
          <a:latin typeface="Arial"/>
          <a:ea typeface="Arial"/>
          <a:cs typeface="Arial"/>
        </a:defRPr>
      </a:pPr>
      <a:endParaRPr lang="es-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solidFill>
                  <a:srgbClr val="253746"/>
                </a:solidFill>
                <a:latin typeface="Riojana Condensed Black" panose="00000A06000000000000" pitchFamily="2" charset="0"/>
              </a:defRPr>
            </a:pPr>
            <a:r>
              <a:rPr lang="es-ES" sz="900">
                <a:solidFill>
                  <a:srgbClr val="253746"/>
                </a:solidFill>
                <a:latin typeface="Riojana Condensed Black" panose="00000A06000000000000" pitchFamily="2" charset="0"/>
              </a:rPr>
              <a:t>Comparativa de costes</a:t>
            </a:r>
            <a:r>
              <a:rPr lang="es-ES" sz="900" baseline="0">
                <a:solidFill>
                  <a:srgbClr val="253746"/>
                </a:solidFill>
                <a:latin typeface="Riojana Condensed Black" panose="00000A06000000000000" pitchFamily="2" charset="0"/>
              </a:rPr>
              <a:t> y p</a:t>
            </a:r>
            <a:r>
              <a:rPr lang="es-ES" sz="900">
                <a:solidFill>
                  <a:srgbClr val="253746"/>
                </a:solidFill>
                <a:latin typeface="Riojana Condensed Black" panose="00000A06000000000000" pitchFamily="2" charset="0"/>
              </a:rPr>
              <a:t>recios</a:t>
            </a:r>
          </a:p>
        </c:rich>
      </c:tx>
      <c:layout>
        <c:manualLayout>
          <c:xMode val="edge"/>
          <c:yMode val="edge"/>
          <c:x val="0.32465118110236213"/>
          <c:y val="1.6049120787478652E-2"/>
        </c:manualLayout>
      </c:layout>
      <c:overlay val="0"/>
    </c:title>
    <c:autoTitleDeleted val="0"/>
    <c:plotArea>
      <c:layout>
        <c:manualLayout>
          <c:layoutTarget val="inner"/>
          <c:xMode val="edge"/>
          <c:yMode val="edge"/>
          <c:x val="9.7113385826771648E-2"/>
          <c:y val="0.22936954233895104"/>
          <c:w val="0.87848503937007882"/>
          <c:h val="0.66951061966049863"/>
        </c:manualLayout>
      </c:layout>
      <c:lineChart>
        <c:grouping val="standard"/>
        <c:varyColors val="0"/>
        <c:ser>
          <c:idx val="0"/>
          <c:order val="0"/>
          <c:tx>
            <c:strRef>
              <c:f>'Patata fresco libre'!$C$10</c:f>
              <c:strCache>
                <c:ptCount val="1"/>
                <c:pt idx="0">
                  <c:v>Coste medio producción </c:v>
                </c:pt>
              </c:strCache>
            </c:strRef>
          </c:tx>
          <c:spPr>
            <a:ln w="15875">
              <a:solidFill>
                <a:srgbClr val="253746"/>
              </a:solidFill>
            </a:ln>
          </c:spPr>
          <c:marker>
            <c:symbol val="none"/>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libre'!$C$12:$C$66</c:f>
              <c:numCache>
                <c:formatCode>#,##0.00</c:formatCode>
                <c:ptCount val="55"/>
                <c:pt idx="0">
                  <c:v>19.079999999999998</c:v>
                </c:pt>
                <c:pt idx="1">
                  <c:v>19.079999999999998</c:v>
                </c:pt>
                <c:pt idx="2">
                  <c:v>19.079999999999998</c:v>
                </c:pt>
                <c:pt idx="3">
                  <c:v>19.079999999999998</c:v>
                </c:pt>
                <c:pt idx="4">
                  <c:v>19.079999999999998</c:v>
                </c:pt>
                <c:pt idx="5">
                  <c:v>19.079999999999998</c:v>
                </c:pt>
                <c:pt idx="6">
                  <c:v>19.079999999999998</c:v>
                </c:pt>
                <c:pt idx="8">
                  <c:v>0</c:v>
                </c:pt>
                <c:pt idx="35">
                  <c:v>19.079999999999998</c:v>
                </c:pt>
                <c:pt idx="36">
                  <c:v>19.079999999999998</c:v>
                </c:pt>
                <c:pt idx="37">
                  <c:v>19.079999999999998</c:v>
                </c:pt>
                <c:pt idx="38">
                  <c:v>19.079999999999998</c:v>
                </c:pt>
                <c:pt idx="39">
                  <c:v>19.079999999999998</c:v>
                </c:pt>
                <c:pt idx="40">
                  <c:v>19.079999999999998</c:v>
                </c:pt>
                <c:pt idx="41">
                  <c:v>19.079999999999998</c:v>
                </c:pt>
                <c:pt idx="42">
                  <c:v>19.079999999999998</c:v>
                </c:pt>
                <c:pt idx="43">
                  <c:v>19.079999999999998</c:v>
                </c:pt>
                <c:pt idx="44">
                  <c:v>19.079999999999998</c:v>
                </c:pt>
                <c:pt idx="45">
                  <c:v>19.079999999999998</c:v>
                </c:pt>
                <c:pt idx="46">
                  <c:v>19.079999999999998</c:v>
                </c:pt>
                <c:pt idx="47">
                  <c:v>19.079999999999998</c:v>
                </c:pt>
                <c:pt idx="48">
                  <c:v>19.079999999999998</c:v>
                </c:pt>
                <c:pt idx="49">
                  <c:v>19.079999999999998</c:v>
                </c:pt>
                <c:pt idx="50">
                  <c:v>19.079999999999998</c:v>
                </c:pt>
              </c:numCache>
            </c:numRef>
          </c:val>
          <c:smooth val="0"/>
          <c:extLst>
            <c:ext xmlns:c16="http://schemas.microsoft.com/office/drawing/2014/chart" uri="{C3380CC4-5D6E-409C-BE32-E72D297353CC}">
              <c16:uniqueId val="{00000000-F9FB-4703-878E-CD3C67DFE726}"/>
            </c:ext>
          </c:extLst>
        </c:ser>
        <c:ser>
          <c:idx val="1"/>
          <c:order val="1"/>
          <c:tx>
            <c:strRef>
              <c:f>'Patata fresco libre'!$D$10</c:f>
              <c:strCache>
                <c:ptCount val="1"/>
                <c:pt idx="0">
                  <c:v>Precio percibido agricultor</c:v>
                </c:pt>
              </c:strCache>
            </c:strRef>
          </c:tx>
          <c:spPr>
            <a:ln w="15875">
              <a:solidFill>
                <a:srgbClr val="43682A"/>
              </a:solidFill>
            </a:ln>
          </c:spPr>
          <c:marker>
            <c:symbol val="triangle"/>
            <c:size val="5"/>
            <c:spPr>
              <a:noFill/>
              <a:ln>
                <a:noFill/>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libre'!$D$12:$D$66</c:f>
              <c:numCache>
                <c:formatCode>#,##0.00</c:formatCode>
                <c:ptCount val="55"/>
                <c:pt idx="0">
                  <c:v>34</c:v>
                </c:pt>
                <c:pt idx="1">
                  <c:v>34</c:v>
                </c:pt>
                <c:pt idx="2">
                  <c:v>38</c:v>
                </c:pt>
                <c:pt idx="3">
                  <c:v>38</c:v>
                </c:pt>
                <c:pt idx="4">
                  <c:v>38</c:v>
                </c:pt>
                <c:pt idx="5">
                  <c:v>38</c:v>
                </c:pt>
                <c:pt idx="33">
                  <c:v>0</c:v>
                </c:pt>
                <c:pt idx="35">
                  <c:v>23</c:v>
                </c:pt>
                <c:pt idx="36">
                  <c:v>23</c:v>
                </c:pt>
                <c:pt idx="37">
                  <c:v>23</c:v>
                </c:pt>
                <c:pt idx="38">
                  <c:v>18</c:v>
                </c:pt>
                <c:pt idx="39">
                  <c:v>18</c:v>
                </c:pt>
                <c:pt idx="40">
                  <c:v>18</c:v>
                </c:pt>
                <c:pt idx="41">
                  <c:v>18</c:v>
                </c:pt>
                <c:pt idx="42">
                  <c:v>14</c:v>
                </c:pt>
                <c:pt idx="43">
                  <c:v>14</c:v>
                </c:pt>
                <c:pt idx="44">
                  <c:v>14</c:v>
                </c:pt>
                <c:pt idx="45">
                  <c:v>14</c:v>
                </c:pt>
                <c:pt idx="46">
                  <c:v>12</c:v>
                </c:pt>
                <c:pt idx="47">
                  <c:v>12</c:v>
                </c:pt>
                <c:pt idx="48">
                  <c:v>12</c:v>
                </c:pt>
                <c:pt idx="49">
                  <c:v>12</c:v>
                </c:pt>
                <c:pt idx="50">
                  <c:v>12</c:v>
                </c:pt>
              </c:numCache>
            </c:numRef>
          </c:val>
          <c:smooth val="0"/>
          <c:extLst>
            <c:ext xmlns:c16="http://schemas.microsoft.com/office/drawing/2014/chart" uri="{C3380CC4-5D6E-409C-BE32-E72D297353CC}">
              <c16:uniqueId val="{00000001-F9FB-4703-878E-CD3C67DFE726}"/>
            </c:ext>
          </c:extLst>
        </c:ser>
        <c:ser>
          <c:idx val="2"/>
          <c:order val="2"/>
          <c:tx>
            <c:strRef>
              <c:f>'Patata fresco libre'!$F$10</c:f>
              <c:strCache>
                <c:ptCount val="1"/>
                <c:pt idx="0">
                  <c:v>Precio pagado consumidor</c:v>
                </c:pt>
              </c:strCache>
            </c:strRef>
          </c:tx>
          <c:spPr>
            <a:ln w="15875">
              <a:solidFill>
                <a:srgbClr val="76BC21"/>
              </a:solidFill>
              <a:round/>
            </a:ln>
          </c:spPr>
          <c:marker>
            <c:symbol val="circle"/>
            <c:size val="5"/>
            <c:spPr>
              <a:noFill/>
              <a:ln w="12700">
                <a:noFill/>
                <a:headEnd w="sm" len="sm"/>
                <a:tailEnd w="sm" len="sm"/>
              </a:ln>
            </c:spPr>
          </c:marker>
          <c:cat>
            <c:numRef>
              <c:f>'Patata fresco libre'!$B$12:$B$66</c:f>
              <c:numCache>
                <c:formatCode>General</c:formatCode>
                <c:ptCount val="5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'Patata fresco libre'!$F$12:$F$66</c:f>
              <c:numCache>
                <c:formatCode>#,##0.00</c:formatCode>
                <c:ptCount val="55"/>
                <c:pt idx="0">
                  <c:v>147.75</c:v>
                </c:pt>
                <c:pt idx="1">
                  <c:v>147.29</c:v>
                </c:pt>
                <c:pt idx="2">
                  <c:v>143.09</c:v>
                </c:pt>
                <c:pt idx="3">
                  <c:v>146.08000000000001</c:v>
                </c:pt>
                <c:pt idx="4">
                  <c:v>145.25</c:v>
                </c:pt>
                <c:pt idx="5">
                  <c:v>147</c:v>
                </c:pt>
                <c:pt idx="6">
                  <c:v>147</c:v>
                </c:pt>
                <c:pt idx="35">
                  <c:v>159.31</c:v>
                </c:pt>
                <c:pt idx="36">
                  <c:v>159.08000000000001</c:v>
                </c:pt>
                <c:pt idx="37">
                  <c:v>159.08000000000001</c:v>
                </c:pt>
                <c:pt idx="38">
                  <c:v>156.75</c:v>
                </c:pt>
                <c:pt idx="39">
                  <c:v>153.19</c:v>
                </c:pt>
                <c:pt idx="40">
                  <c:v>153.08000000000001</c:v>
                </c:pt>
                <c:pt idx="41">
                  <c:v>153.54</c:v>
                </c:pt>
                <c:pt idx="42">
                  <c:v>149.72999999999999</c:v>
                </c:pt>
                <c:pt idx="43">
                  <c:v>149.72999999999999</c:v>
                </c:pt>
                <c:pt idx="44">
                  <c:v>155.69</c:v>
                </c:pt>
                <c:pt idx="45">
                  <c:v>154.15</c:v>
                </c:pt>
                <c:pt idx="46">
                  <c:v>154.15</c:v>
                </c:pt>
                <c:pt idx="47">
                  <c:v>152.04</c:v>
                </c:pt>
                <c:pt idx="48">
                  <c:v>146.12</c:v>
                </c:pt>
                <c:pt idx="49">
                  <c:v>144.12</c:v>
                </c:pt>
                <c:pt idx="50">
                  <c:v>146.54</c:v>
                </c:pt>
              </c:numCache>
            </c:numRef>
          </c:val>
          <c:smooth val="0"/>
          <c:extLst>
            <c:ext xmlns:c16="http://schemas.microsoft.com/office/drawing/2014/chart" uri="{C3380CC4-5D6E-409C-BE32-E72D297353CC}">
              <c16:uniqueId val="{00000002-F9FB-4703-878E-CD3C67DFE726}"/>
            </c:ext>
          </c:extLst>
        </c:ser>
        <c:dLbls>
          <c:showLegendKey val="0"/>
          <c:showVal val="0"/>
          <c:showCatName val="0"/>
          <c:showSerName val="0"/>
          <c:showPercent val="0"/>
          <c:showBubbleSize val="0"/>
        </c:dLbls>
        <c:smooth val="0"/>
        <c:axId val="95776128"/>
        <c:axId val="95802880"/>
      </c:lineChart>
      <c:catAx>
        <c:axId val="95776128"/>
        <c:scaling>
          <c:orientation val="minMax"/>
        </c:scaling>
        <c:delete val="0"/>
        <c:axPos val="b"/>
        <c:numFmt formatCode="General" sourceLinked="1"/>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802880"/>
        <c:crosses val="autoZero"/>
        <c:auto val="1"/>
        <c:lblAlgn val="ctr"/>
        <c:lblOffset val="100"/>
        <c:noMultiLvlLbl val="0"/>
      </c:catAx>
      <c:valAx>
        <c:axId val="95802880"/>
        <c:scaling>
          <c:orientation val="minMax"/>
        </c:scaling>
        <c:delete val="0"/>
        <c:axPos val="l"/>
        <c:majorGridlines>
          <c:spPr>
            <a:ln w="3175">
              <a:solidFill>
                <a:srgbClr val="C5C5C5"/>
              </a:solidFill>
            </a:ln>
          </c:spPr>
        </c:majorGridlines>
        <c:title>
          <c:tx>
            <c:rich>
              <a:bodyPr rot="0" vert="horz"/>
              <a:lstStyle/>
              <a:p>
                <a:pPr>
                  <a:defRPr sz="650">
                    <a:solidFill>
                      <a:srgbClr val="43682A"/>
                    </a:solidFill>
                    <a:latin typeface="Riojana Condensed SemiBold" panose="00000706000000000000" pitchFamily="2" charset="0"/>
                  </a:defRPr>
                </a:pPr>
                <a:r>
                  <a:rPr lang="es-ES" sz="650">
                    <a:solidFill>
                      <a:srgbClr val="43682A"/>
                    </a:solidFill>
                    <a:latin typeface="Riojana Condensed SemiBold" panose="00000706000000000000" pitchFamily="2" charset="0"/>
                  </a:rPr>
                  <a:t>€/100 kg</a:t>
                </a:r>
              </a:p>
            </c:rich>
          </c:tx>
          <c:layout>
            <c:manualLayout>
              <c:xMode val="edge"/>
              <c:yMode val="edge"/>
              <c:x val="4.1076115485564306E-4"/>
              <c:y val="0.1171244257443005"/>
            </c:manualLayout>
          </c:layout>
          <c:overlay val="0"/>
        </c:title>
        <c:numFmt formatCode="0.00" sourceLinked="0"/>
        <c:majorTickMark val="out"/>
        <c:minorTickMark val="none"/>
        <c:tickLblPos val="nextTo"/>
        <c:spPr>
          <a:ln w="3175">
            <a:solidFill>
              <a:srgbClr val="43682A"/>
            </a:solidFill>
          </a:ln>
        </c:spPr>
        <c:txPr>
          <a:bodyPr/>
          <a:lstStyle/>
          <a:p>
            <a:pPr>
              <a:defRPr sz="650">
                <a:solidFill>
                  <a:srgbClr val="43682A"/>
                </a:solidFill>
                <a:latin typeface="Riojana Condensed" panose="00000506000000000000" pitchFamily="2" charset="0"/>
              </a:defRPr>
            </a:pPr>
            <a:endParaRPr lang="es-ES"/>
          </a:p>
        </c:txPr>
        <c:crossAx val="95776128"/>
        <c:crosses val="autoZero"/>
        <c:crossBetween val="between"/>
      </c:valAx>
      <c:spPr>
        <a:ln w="3175">
          <a:solidFill>
            <a:srgbClr val="C5C5C5"/>
          </a:solidFill>
        </a:ln>
      </c:spPr>
    </c:plotArea>
    <c:legend>
      <c:legendPos val="t"/>
      <c:legendEntry>
        <c:idx val="0"/>
        <c:txPr>
          <a:bodyPr/>
          <a:lstStyle/>
          <a:p>
            <a:pPr>
              <a:defRPr sz="700">
                <a:solidFill>
                  <a:srgbClr val="233746"/>
                </a:solidFill>
                <a:latin typeface="Riojana Condensed" panose="00000506000000000000" pitchFamily="2" charset="0"/>
              </a:defRPr>
            </a:pPr>
            <a:endParaRPr lang="es-ES"/>
          </a:p>
        </c:txPr>
      </c:legendEntry>
      <c:legendEntry>
        <c:idx val="1"/>
        <c:txPr>
          <a:bodyPr/>
          <a:lstStyle/>
          <a:p>
            <a:pPr>
              <a:defRPr sz="700">
                <a:solidFill>
                  <a:srgbClr val="233746"/>
                </a:solidFill>
                <a:latin typeface="Riojana Condensed" panose="00000506000000000000" pitchFamily="2" charset="0"/>
              </a:defRPr>
            </a:pPr>
            <a:endParaRPr lang="es-ES"/>
          </a:p>
        </c:txPr>
      </c:legendEntry>
      <c:legendEntry>
        <c:idx val="2"/>
        <c:txPr>
          <a:bodyPr/>
          <a:lstStyle/>
          <a:p>
            <a:pPr>
              <a:defRPr sz="700">
                <a:solidFill>
                  <a:srgbClr val="233746"/>
                </a:solidFill>
                <a:latin typeface="Riojana Condensed" panose="00000506000000000000" pitchFamily="2" charset="0"/>
              </a:defRPr>
            </a:pPr>
            <a:endParaRPr lang="es-ES"/>
          </a:p>
        </c:txPr>
      </c:legendEntry>
      <c:layout>
        <c:manualLayout>
          <c:xMode val="edge"/>
          <c:yMode val="edge"/>
          <c:x val="7.9855899520533666E-2"/>
          <c:y val="0.12707308858201416"/>
          <c:w val="0.90110503025320421"/>
          <c:h val="5.3244614512471658E-2"/>
        </c:manualLayout>
      </c:layout>
      <c:overlay val="0"/>
      <c:txPr>
        <a:bodyPr/>
        <a:lstStyle/>
        <a:p>
          <a:pPr>
            <a:defRPr sz="700">
              <a:latin typeface="Riojana Condensed" panose="00000506000000000000" pitchFamily="2" charset="0"/>
            </a:defRPr>
          </a:pPr>
          <a:endParaRPr lang="es-ES"/>
        </a:p>
      </c:txPr>
    </c:legend>
    <c:plotVisOnly val="1"/>
    <c:dispBlanksAs val="gap"/>
    <c:showDLblsOverMax val="0"/>
  </c:chart>
  <c:spPr>
    <a:ln w="6350">
      <a:solidFill>
        <a:srgbClr val="C5C5C5"/>
      </a:solid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307690</xdr:colOff>
      <xdr:row>26</xdr:row>
      <xdr:rowOff>12557</xdr:rowOff>
    </xdr:from>
    <xdr:to>
      <xdr:col>11</xdr:col>
      <xdr:colOff>855521</xdr:colOff>
      <xdr:row>44</xdr:row>
      <xdr:rowOff>123299</xdr:rowOff>
    </xdr:to>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308731</xdr:colOff>
      <xdr:row>46</xdr:row>
      <xdr:rowOff>16665</xdr:rowOff>
    </xdr:from>
    <xdr:to>
      <xdr:col>11</xdr:col>
      <xdr:colOff>855279</xdr:colOff>
      <xdr:row>65</xdr:row>
      <xdr:rowOff>1561</xdr:rowOff>
    </xdr:to>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314078</xdr:colOff>
      <xdr:row>9</xdr:row>
      <xdr:rowOff>950</xdr:rowOff>
    </xdr:from>
    <xdr:to>
      <xdr:col>12</xdr:col>
      <xdr:colOff>92</xdr:colOff>
      <xdr:row>24</xdr:row>
      <xdr:rowOff>107890</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0</xdr:row>
      <xdr:rowOff>1</xdr:rowOff>
    </xdr:from>
    <xdr:to>
      <xdr:col>13</xdr:col>
      <xdr:colOff>2523</xdr:colOff>
      <xdr:row>3</xdr:row>
      <xdr:rowOff>490905</xdr:rowOff>
    </xdr:to>
    <xdr:grpSp>
      <xdr:nvGrpSpPr>
        <xdr:cNvPr id="27" name="Grupo 26"/>
        <xdr:cNvGrpSpPr/>
      </xdr:nvGrpSpPr>
      <xdr:grpSpPr>
        <a:xfrm>
          <a:off x="2" y="1"/>
          <a:ext cx="6743806" cy="1470235"/>
          <a:chOff x="0" y="0"/>
          <a:chExt cx="7766069" cy="1858618"/>
        </a:xfrm>
      </xdr:grpSpPr>
      <xdr:sp macro="" textlink="">
        <xdr:nvSpPr>
          <xdr:cNvPr id="25" name="Entrada manual 6"/>
          <xdr:cNvSpPr/>
        </xdr:nvSpPr>
        <xdr:spPr>
          <a:xfrm rot="16200000">
            <a:off x="5324738" y="-827605"/>
            <a:ext cx="1613726" cy="3268936"/>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7093 h 15093"/>
              <a:gd name="connsiteX1" fmla="*/ 10000 w 10000"/>
              <a:gd name="connsiteY1" fmla="*/ 0 h 15093"/>
              <a:gd name="connsiteX2" fmla="*/ 10000 w 10000"/>
              <a:gd name="connsiteY2" fmla="*/ 15093 h 15093"/>
              <a:gd name="connsiteX3" fmla="*/ 0 w 10000"/>
              <a:gd name="connsiteY3" fmla="*/ 15093 h 15093"/>
              <a:gd name="connsiteX4" fmla="*/ 0 w 10000"/>
              <a:gd name="connsiteY4" fmla="*/ 7093 h 1509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5093">
                <a:moveTo>
                  <a:pt x="0" y="7093"/>
                </a:moveTo>
                <a:lnTo>
                  <a:pt x="10000" y="0"/>
                </a:lnTo>
                <a:lnTo>
                  <a:pt x="10000" y="15093"/>
                </a:lnTo>
                <a:lnTo>
                  <a:pt x="0" y="15093"/>
                </a:lnTo>
                <a:lnTo>
                  <a:pt x="0" y="7093"/>
                </a:lnTo>
                <a:close/>
              </a:path>
            </a:pathLst>
          </a:custGeom>
          <a:solidFill>
            <a:srgbClr val="74BC1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sp macro="" textlink="">
        <xdr:nvSpPr>
          <xdr:cNvPr id="26" name="Entrada manual 4"/>
          <xdr:cNvSpPr/>
        </xdr:nvSpPr>
        <xdr:spPr>
          <a:xfrm rot="16200000" flipV="1">
            <a:off x="2596694" y="-2591834"/>
            <a:ext cx="1853758" cy="7047145"/>
          </a:xfrm>
          <a:custGeom>
            <a:avLst/>
            <a:gdLst>
              <a:gd name="connsiteX0" fmla="*/ 0 w 10000"/>
              <a:gd name="connsiteY0" fmla="*/ 2000 h 10000"/>
              <a:gd name="connsiteX1" fmla="*/ 10000 w 10000"/>
              <a:gd name="connsiteY1" fmla="*/ 0 h 10000"/>
              <a:gd name="connsiteX2" fmla="*/ 10000 w 10000"/>
              <a:gd name="connsiteY2" fmla="*/ 10000 h 10000"/>
              <a:gd name="connsiteX3" fmla="*/ 0 w 10000"/>
              <a:gd name="connsiteY3" fmla="*/ 10000 h 10000"/>
              <a:gd name="connsiteX4" fmla="*/ 0 w 10000"/>
              <a:gd name="connsiteY4" fmla="*/ 2000 h 10000"/>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3106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3106 h 11106"/>
              <a:gd name="connsiteX0" fmla="*/ 0 w 10000"/>
              <a:gd name="connsiteY0" fmla="*/ 2569 h 11106"/>
              <a:gd name="connsiteX1" fmla="*/ 10000 w 10000"/>
              <a:gd name="connsiteY1" fmla="*/ 0 h 11106"/>
              <a:gd name="connsiteX2" fmla="*/ 10000 w 10000"/>
              <a:gd name="connsiteY2" fmla="*/ 11106 h 11106"/>
              <a:gd name="connsiteX3" fmla="*/ 0 w 10000"/>
              <a:gd name="connsiteY3" fmla="*/ 11106 h 11106"/>
              <a:gd name="connsiteX4" fmla="*/ 0 w 10000"/>
              <a:gd name="connsiteY4" fmla="*/ 2569 h 11106"/>
              <a:gd name="connsiteX0" fmla="*/ 80 w 10000"/>
              <a:gd name="connsiteY0" fmla="*/ 2830 h 11106"/>
              <a:gd name="connsiteX1" fmla="*/ 10000 w 10000"/>
              <a:gd name="connsiteY1" fmla="*/ 0 h 11106"/>
              <a:gd name="connsiteX2" fmla="*/ 10000 w 10000"/>
              <a:gd name="connsiteY2" fmla="*/ 11106 h 11106"/>
              <a:gd name="connsiteX3" fmla="*/ 0 w 10000"/>
              <a:gd name="connsiteY3" fmla="*/ 11106 h 11106"/>
              <a:gd name="connsiteX4" fmla="*/ 80 w 10000"/>
              <a:gd name="connsiteY4" fmla="*/ 2830 h 11106"/>
              <a:gd name="connsiteX0" fmla="*/ 80 w 10000"/>
              <a:gd name="connsiteY0" fmla="*/ 3383 h 11659"/>
              <a:gd name="connsiteX1" fmla="*/ 10000 w 10000"/>
              <a:gd name="connsiteY1" fmla="*/ 0 h 11659"/>
              <a:gd name="connsiteX2" fmla="*/ 10000 w 10000"/>
              <a:gd name="connsiteY2" fmla="*/ 11659 h 11659"/>
              <a:gd name="connsiteX3" fmla="*/ 0 w 10000"/>
              <a:gd name="connsiteY3" fmla="*/ 11659 h 11659"/>
              <a:gd name="connsiteX4" fmla="*/ 80 w 10000"/>
              <a:gd name="connsiteY4" fmla="*/ 3383 h 1165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1659">
                <a:moveTo>
                  <a:pt x="80" y="3383"/>
                </a:moveTo>
                <a:lnTo>
                  <a:pt x="10000" y="0"/>
                </a:lnTo>
                <a:lnTo>
                  <a:pt x="10000" y="11659"/>
                </a:lnTo>
                <a:lnTo>
                  <a:pt x="0" y="11659"/>
                </a:lnTo>
                <a:cubicBezTo>
                  <a:pt x="27" y="8900"/>
                  <a:pt x="53" y="6142"/>
                  <a:pt x="80" y="3383"/>
                </a:cubicBezTo>
                <a:close/>
              </a:path>
            </a:pathLst>
          </a:custGeom>
          <a:solidFill>
            <a:srgbClr val="2337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grpSp>
    <xdr:clientData/>
  </xdr:twoCellAnchor>
  <xdr:twoCellAnchor>
    <xdr:from>
      <xdr:col>0</xdr:col>
      <xdr:colOff>273462</xdr:colOff>
      <xdr:row>0</xdr:row>
      <xdr:rowOff>153133</xdr:rowOff>
    </xdr:from>
    <xdr:to>
      <xdr:col>8</xdr:col>
      <xdr:colOff>275404</xdr:colOff>
      <xdr:row>3</xdr:row>
      <xdr:rowOff>83889</xdr:rowOff>
    </xdr:to>
    <xdr:sp macro="" textlink="">
      <xdr:nvSpPr>
        <xdr:cNvPr id="29" name="Cuadro de texto 2"/>
        <xdr:cNvSpPr txBox="1">
          <a:spLocks noChangeArrowheads="1"/>
        </xdr:cNvSpPr>
      </xdr:nvSpPr>
      <xdr:spPr bwMode="auto">
        <a:xfrm>
          <a:off x="273462" y="153133"/>
          <a:ext cx="3540846" cy="934544"/>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Observatorio </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a:p>
          <a:pPr>
            <a:lnSpc>
              <a:spcPts val="2700"/>
            </a:lnSpc>
            <a:spcAft>
              <a:spcPts val="0"/>
            </a:spcAft>
          </a:pPr>
          <a:r>
            <a:rPr lang="es-ES" sz="24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de precios agrarios</a:t>
          </a:r>
          <a:endParaRPr lang="es-ES" sz="24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2899</xdr:colOff>
      <xdr:row>3</xdr:row>
      <xdr:rowOff>70623</xdr:rowOff>
    </xdr:from>
    <xdr:to>
      <xdr:col>5</xdr:col>
      <xdr:colOff>351234</xdr:colOff>
      <xdr:row>3</xdr:row>
      <xdr:rowOff>488673</xdr:rowOff>
    </xdr:to>
    <xdr:sp macro="" textlink="">
      <xdr:nvSpPr>
        <xdr:cNvPr id="31" name="Cuadro de texto 2"/>
        <xdr:cNvSpPr txBox="1">
          <a:spLocks noChangeArrowheads="1"/>
        </xdr:cNvSpPr>
      </xdr:nvSpPr>
      <xdr:spPr bwMode="auto">
        <a:xfrm>
          <a:off x="276743" y="1070748"/>
          <a:ext cx="2056882" cy="418050"/>
        </a:xfrm>
        <a:prstGeom prst="rect">
          <a:avLst/>
        </a:prstGeom>
        <a:noFill/>
        <a:ln w="9525">
          <a:noFill/>
          <a:miter lim="800000"/>
          <a:headEnd/>
          <a:tailEnd/>
        </a:ln>
      </xdr:spPr>
      <xdr:txBody>
        <a:bodyPr rot="0" vert="horz" wrap="square" lIns="91440" tIns="45720" rIns="91440" bIns="45720" anchor="t" anchorCtr="0">
          <a:noAutofit/>
        </a:bodyPr>
        <a:lstStyle/>
        <a:p>
          <a:pPr>
            <a:lnSpc>
              <a:spcPts val="2700"/>
            </a:lnSpc>
            <a:spcAft>
              <a:spcPts val="0"/>
            </a:spcAft>
          </a:pPr>
          <a:r>
            <a:rPr lang="es-ES" sz="1500" b="1">
              <a:solidFill>
                <a:srgbClr val="FFFFFF"/>
              </a:solidFill>
              <a:effectLst/>
              <a:latin typeface="Riojana Slab Bold" panose="00000800000000000000" pitchFamily="2" charset="0"/>
              <a:ea typeface="Calibri" panose="020F0502020204030204" pitchFamily="34" charset="0"/>
              <a:cs typeface="Times New Roman" panose="02020603050405020304" pitchFamily="18" charset="0"/>
            </a:rPr>
            <a:t>Fichas de cultivo</a:t>
          </a:r>
          <a:endParaRPr lang="es-ES" sz="1000">
            <a:solidFill>
              <a:srgbClr val="FFFFFF"/>
            </a:solidFill>
            <a:effectLst/>
            <a:latin typeface="Riojana Slab SemiBold" panose="00000700000000000000" pitchFamily="2" charset="0"/>
            <a:ea typeface="Calibri" panose="020F0502020204030204" pitchFamily="34" charset="0"/>
            <a:cs typeface="Times New Roman" panose="02020603050405020304" pitchFamily="18" charset="0"/>
          </a:endParaRPr>
        </a:p>
      </xdr:txBody>
    </xdr:sp>
    <xdr:clientData/>
  </xdr:twoCellAnchor>
  <xdr:twoCellAnchor>
    <xdr:from>
      <xdr:col>1</xdr:col>
      <xdr:colOff>66675</xdr:colOff>
      <xdr:row>3</xdr:row>
      <xdr:rowOff>60240</xdr:rowOff>
    </xdr:from>
    <xdr:to>
      <xdr:col>2</xdr:col>
      <xdr:colOff>142875</xdr:colOff>
      <xdr:row>3</xdr:row>
      <xdr:rowOff>60240</xdr:rowOff>
    </xdr:to>
    <xdr:cxnSp macro="">
      <xdr:nvCxnSpPr>
        <xdr:cNvPr id="32" name="Conector recto 31"/>
        <xdr:cNvCxnSpPr/>
      </xdr:nvCxnSpPr>
      <xdr:spPr>
        <a:xfrm>
          <a:off x="340001" y="1062436"/>
          <a:ext cx="432352" cy="0"/>
        </a:xfrm>
        <a:prstGeom prst="line">
          <a:avLst/>
        </a:prstGeom>
        <a:ln w="381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67</xdr:row>
      <xdr:rowOff>8899</xdr:rowOff>
    </xdr:from>
    <xdr:to>
      <xdr:col>13</xdr:col>
      <xdr:colOff>5013</xdr:colOff>
      <xdr:row>67</xdr:row>
      <xdr:rowOff>187335</xdr:rowOff>
    </xdr:to>
    <xdr:sp macro="" textlink="">
      <xdr:nvSpPr>
        <xdr:cNvPr id="34" name="3 Cuadro de texto"/>
        <xdr:cNvSpPr txBox="1"/>
      </xdr:nvSpPr>
      <xdr:spPr>
        <a:xfrm>
          <a:off x="0" y="10501438"/>
          <a:ext cx="6732671" cy="178436"/>
        </a:xfrm>
        <a:prstGeom prst="rect">
          <a:avLst/>
        </a:prstGeom>
        <a:solidFill>
          <a:srgbClr val="233746"/>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Bef>
              <a:spcPts val="600"/>
            </a:spcBef>
            <a:spcAft>
              <a:spcPts val="0"/>
            </a:spcAft>
          </a:pPr>
          <a:r>
            <a:rPr lang="es-ES" sz="700" b="0">
              <a:solidFill>
                <a:srgbClr val="FFFFFF"/>
              </a:solidFill>
              <a:effectLst/>
              <a:latin typeface="Riojana Slab" panose="00000500000000000000" pitchFamily="2" charset="0"/>
              <a:ea typeface="Times New Roman" panose="02020603050405020304" pitchFamily="18" charset="0"/>
            </a:rPr>
            <a:t>Área de Estadística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Finca La Grajera (Edificio Administrativo)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T. 941 29 13 58    </a:t>
          </a:r>
          <a:r>
            <a:rPr lang="es-ES" sz="700" b="0">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rPr>
            <a:t>estadistica.agri@larioja.org  </a:t>
          </a:r>
          <a:r>
            <a:rPr lang="es-ES" sz="700" b="0">
              <a:solidFill>
                <a:srgbClr val="FFFFFF"/>
              </a:solidFill>
              <a:effectLst/>
              <a:latin typeface="Riojana Slab" panose="00000500000000000000" pitchFamily="2" charset="0"/>
              <a:ea typeface="Times New Roman" panose="02020603050405020304" pitchFamily="18" charset="0"/>
            </a:rPr>
            <a:t>   </a:t>
          </a:r>
          <a:r>
            <a:rPr lang="es-ES" sz="700" b="0" u="none">
              <a:solidFill>
                <a:srgbClr val="FFFFFF"/>
              </a:solidFill>
              <a:effectLst/>
              <a:latin typeface="Riojana Slab" panose="00000500000000000000" pitchFamily="2" charset="0"/>
              <a:ea typeface="Times New Roman" panose="02020603050405020304" pitchFamily="18" charset="0"/>
              <a:sym typeface="Symbol" panose="05050102010706020507" pitchFamily="18" charset="2"/>
            </a:rPr>
            <a:t></a:t>
          </a:r>
          <a:r>
            <a:rPr lang="es-ES" sz="700" b="0" u="none">
              <a:solidFill>
                <a:srgbClr val="FFFFFF"/>
              </a:solidFill>
              <a:effectLst/>
              <a:latin typeface="Riojana Slab" panose="00000500000000000000" pitchFamily="2" charset="0"/>
              <a:ea typeface="Times New Roman" panose="02020603050405020304" pitchFamily="18" charset="0"/>
            </a:rPr>
            <a:t>      www.larioja.org/agricultura</a:t>
          </a:r>
          <a:endParaRPr lang="es-ES" sz="700" b="1" u="none">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565545</xdr:colOff>
      <xdr:row>2</xdr:row>
      <xdr:rowOff>41672</xdr:rowOff>
    </xdr:from>
    <xdr:to>
      <xdr:col>12</xdr:col>
      <xdr:colOff>19445</xdr:colOff>
      <xdr:row>3</xdr:row>
      <xdr:rowOff>497</xdr:rowOff>
    </xdr:to>
    <xdr:pic>
      <xdr:nvPicPr>
        <xdr:cNvPr id="35" name="Imagen 34"/>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554264" y="601266"/>
          <a:ext cx="1073150" cy="394970"/>
        </a:xfrm>
        <a:prstGeom prst="rect">
          <a:avLst/>
        </a:prstGeom>
      </xdr:spPr>
    </xdr:pic>
    <xdr:clientData/>
  </xdr:twoCellAnchor>
  <xdr:twoCellAnchor>
    <xdr:from>
      <xdr:col>1</xdr:col>
      <xdr:colOff>0</xdr:colOff>
      <xdr:row>7</xdr:row>
      <xdr:rowOff>0</xdr:rowOff>
    </xdr:from>
    <xdr:to>
      <xdr:col>12</xdr:col>
      <xdr:colOff>5953</xdr:colOff>
      <xdr:row>7</xdr:row>
      <xdr:rowOff>0</xdr:rowOff>
    </xdr:to>
    <xdr:cxnSp macro="">
      <xdr:nvCxnSpPr>
        <xdr:cNvPr id="8" name="Conector recto 7"/>
        <xdr:cNvCxnSpPr/>
      </xdr:nvCxnSpPr>
      <xdr:spPr>
        <a:xfrm>
          <a:off x="273844" y="2268141"/>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271463</xdr:colOff>
      <xdr:row>5</xdr:row>
      <xdr:rowOff>319087</xdr:rowOff>
    </xdr:from>
    <xdr:to>
      <xdr:col>12</xdr:col>
      <xdr:colOff>3572</xdr:colOff>
      <xdr:row>5</xdr:row>
      <xdr:rowOff>319087</xdr:rowOff>
    </xdr:to>
    <xdr:cxnSp macro="">
      <xdr:nvCxnSpPr>
        <xdr:cNvPr id="17" name="Conector recto 16"/>
        <xdr:cNvCxnSpPr/>
      </xdr:nvCxnSpPr>
      <xdr:spPr>
        <a:xfrm>
          <a:off x="271463" y="2015728"/>
          <a:ext cx="6340078" cy="0"/>
        </a:xfrm>
        <a:prstGeom prst="line">
          <a:avLst/>
        </a:prstGeom>
        <a:ln w="3175">
          <a:solidFill>
            <a:srgbClr val="2337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stadis/OBSERVATORIO%20DE%20PRECIOS/2025/Observatorio%20Preci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s>
    <sheetDataSet>
      <sheetData sheetId="0">
        <row r="37">
          <cell r="D37">
            <v>34</v>
          </cell>
          <cell r="F37" t="str">
            <v>-</v>
          </cell>
          <cell r="G37">
            <v>147.75</v>
          </cell>
        </row>
      </sheetData>
      <sheetData sheetId="1">
        <row r="37">
          <cell r="D37">
            <v>34</v>
          </cell>
          <cell r="F37" t="str">
            <v>-</v>
          </cell>
          <cell r="G37">
            <v>147.29</v>
          </cell>
        </row>
      </sheetData>
      <sheetData sheetId="2">
        <row r="37">
          <cell r="D37">
            <v>38</v>
          </cell>
          <cell r="F37" t="str">
            <v>-</v>
          </cell>
          <cell r="G37">
            <v>143.09</v>
          </cell>
        </row>
      </sheetData>
      <sheetData sheetId="3">
        <row r="37">
          <cell r="D37">
            <v>38</v>
          </cell>
          <cell r="F37" t="str">
            <v>-</v>
          </cell>
          <cell r="G37">
            <v>146.08000000000001</v>
          </cell>
        </row>
      </sheetData>
      <sheetData sheetId="4">
        <row r="37">
          <cell r="D37">
            <v>38</v>
          </cell>
          <cell r="F37" t="str">
            <v>-</v>
          </cell>
          <cell r="G37">
            <v>145.25</v>
          </cell>
        </row>
      </sheetData>
      <sheetData sheetId="5">
        <row r="37">
          <cell r="D37">
            <v>38</v>
          </cell>
          <cell r="F37" t="str">
            <v>-</v>
          </cell>
          <cell r="G37">
            <v>147</v>
          </cell>
        </row>
      </sheetData>
      <sheetData sheetId="6">
        <row r="37">
          <cell r="G37">
            <v>147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37">
          <cell r="D37">
            <v>23</v>
          </cell>
          <cell r="F37" t="str">
            <v>-</v>
          </cell>
          <cell r="G37">
            <v>159.31</v>
          </cell>
        </row>
      </sheetData>
      <sheetData sheetId="36">
        <row r="37">
          <cell r="D37">
            <v>23</v>
          </cell>
          <cell r="F37" t="str">
            <v>-</v>
          </cell>
          <cell r="G37">
            <v>159.08000000000001</v>
          </cell>
        </row>
      </sheetData>
      <sheetData sheetId="37">
        <row r="37">
          <cell r="D37">
            <v>23</v>
          </cell>
          <cell r="F37" t="str">
            <v>-</v>
          </cell>
          <cell r="G37">
            <v>159.08000000000001</v>
          </cell>
        </row>
      </sheetData>
      <sheetData sheetId="38">
        <row r="37">
          <cell r="D37">
            <v>18</v>
          </cell>
          <cell r="F37" t="str">
            <v>-</v>
          </cell>
          <cell r="G37">
            <v>156.75</v>
          </cell>
        </row>
      </sheetData>
      <sheetData sheetId="39">
        <row r="37">
          <cell r="D37">
            <v>18</v>
          </cell>
          <cell r="F37" t="str">
            <v>-</v>
          </cell>
          <cell r="G37">
            <v>153.19</v>
          </cell>
        </row>
      </sheetData>
      <sheetData sheetId="40">
        <row r="37">
          <cell r="D37">
            <v>18</v>
          </cell>
          <cell r="F37" t="str">
            <v>-</v>
          </cell>
          <cell r="G37">
            <v>153.08000000000001</v>
          </cell>
        </row>
      </sheetData>
      <sheetData sheetId="41">
        <row r="37">
          <cell r="D37">
            <v>18</v>
          </cell>
          <cell r="F37" t="str">
            <v>-</v>
          </cell>
          <cell r="G37">
            <v>153.54</v>
          </cell>
        </row>
      </sheetData>
      <sheetData sheetId="42">
        <row r="37">
          <cell r="D37">
            <v>14</v>
          </cell>
          <cell r="F37" t="str">
            <v>-</v>
          </cell>
          <cell r="G37">
            <v>149.72999999999999</v>
          </cell>
        </row>
      </sheetData>
      <sheetData sheetId="43">
        <row r="37">
          <cell r="D37">
            <v>14</v>
          </cell>
          <cell r="F37" t="str">
            <v>-</v>
          </cell>
          <cell r="G37">
            <v>149.72999999999999</v>
          </cell>
        </row>
      </sheetData>
      <sheetData sheetId="44">
        <row r="37">
          <cell r="D37">
            <v>14</v>
          </cell>
          <cell r="F37" t="str">
            <v>-</v>
          </cell>
          <cell r="G37">
            <v>155.69</v>
          </cell>
        </row>
      </sheetData>
      <sheetData sheetId="45">
        <row r="37">
          <cell r="D37">
            <v>14</v>
          </cell>
          <cell r="F37" t="str">
            <v>-</v>
          </cell>
          <cell r="G37">
            <v>154.15</v>
          </cell>
        </row>
      </sheetData>
      <sheetData sheetId="46">
        <row r="37">
          <cell r="D37">
            <v>12</v>
          </cell>
          <cell r="F37" t="str">
            <v>-</v>
          </cell>
          <cell r="G37">
            <v>154.15</v>
          </cell>
        </row>
      </sheetData>
      <sheetData sheetId="47">
        <row r="37">
          <cell r="D37">
            <v>12</v>
          </cell>
          <cell r="F37" t="str">
            <v>-</v>
          </cell>
          <cell r="G37">
            <v>152.04</v>
          </cell>
        </row>
      </sheetData>
      <sheetData sheetId="48">
        <row r="37">
          <cell r="D37">
            <v>12</v>
          </cell>
          <cell r="F37" t="str">
            <v>-</v>
          </cell>
          <cell r="G37">
            <v>146.12</v>
          </cell>
        </row>
      </sheetData>
      <sheetData sheetId="49">
        <row r="37">
          <cell r="D37">
            <v>12</v>
          </cell>
          <cell r="F37" t="str">
            <v>-</v>
          </cell>
          <cell r="G37">
            <v>144.12</v>
          </cell>
        </row>
      </sheetData>
      <sheetData sheetId="50">
        <row r="37">
          <cell r="D37">
            <v>12</v>
          </cell>
          <cell r="F37" t="str">
            <v>-</v>
          </cell>
          <cell r="G37">
            <v>146.54</v>
          </cell>
        </row>
      </sheetData>
      <sheetData sheetId="5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23"/>
  <sheetViews>
    <sheetView showGridLines="0" tabSelected="1" zoomScale="142" zoomScaleNormal="142" zoomScaleSheetLayoutView="130" workbookViewId="0">
      <selection activeCell="P73" sqref="P73"/>
    </sheetView>
  </sheetViews>
  <sheetFormatPr baseColWidth="10" defaultRowHeight="15"/>
  <cols>
    <col min="1" max="1" width="4.140625" customWidth="1"/>
    <col min="2" max="2" width="5.28515625" style="4" customWidth="1"/>
    <col min="3" max="3" width="6.42578125" style="4" customWidth="1"/>
    <col min="4" max="5" width="7" style="4" customWidth="1"/>
    <col min="6" max="6" width="7.140625" style="4" customWidth="1"/>
    <col min="7" max="7" width="4.85546875" customWidth="1"/>
    <col min="10" max="10" width="10.28515625" customWidth="1"/>
    <col min="12" max="12" width="12.85546875" customWidth="1"/>
    <col min="13" max="13" width="1.5703125" customWidth="1"/>
    <col min="14" max="14" width="6.42578125" style="15" customWidth="1"/>
    <col min="15" max="17" width="6.42578125" style="16" customWidth="1"/>
    <col min="18" max="18" width="11.42578125" style="17" customWidth="1"/>
    <col min="19" max="32" width="11.42578125" style="16" customWidth="1"/>
    <col min="33" max="33" width="11.42578125" style="11" customWidth="1"/>
    <col min="34" max="36" width="11.42578125" style="11"/>
  </cols>
  <sheetData>
    <row r="1" spans="2:36" ht="18" customHeight="1">
      <c r="B1" s="6"/>
      <c r="C1" s="6"/>
      <c r="D1" s="6"/>
      <c r="E1" s="6"/>
      <c r="F1" s="6"/>
      <c r="G1" s="3"/>
      <c r="H1" s="3"/>
      <c r="I1" s="3"/>
      <c r="J1" s="3"/>
      <c r="K1" s="3"/>
      <c r="L1" s="3"/>
      <c r="M1" s="2"/>
    </row>
    <row r="2" spans="2:36" ht="26.25" customHeight="1">
      <c r="B2" s="6"/>
      <c r="C2" s="6"/>
      <c r="D2" s="6"/>
      <c r="E2" s="6"/>
      <c r="F2" s="6"/>
      <c r="G2" s="3"/>
      <c r="H2" s="3"/>
      <c r="I2" s="3"/>
      <c r="J2" s="3"/>
      <c r="K2" s="3"/>
      <c r="L2" s="3"/>
      <c r="M2" s="2"/>
    </row>
    <row r="3" spans="2:36" ht="33">
      <c r="B3" s="6"/>
      <c r="C3" s="6"/>
      <c r="D3" s="6"/>
      <c r="E3" s="6"/>
      <c r="F3" s="6"/>
      <c r="G3" s="3"/>
      <c r="H3" s="3"/>
      <c r="I3" s="3"/>
      <c r="J3" s="3"/>
      <c r="K3" s="3"/>
      <c r="L3" s="3"/>
      <c r="M3" s="2"/>
    </row>
    <row r="4" spans="2:36" ht="39.75" customHeight="1">
      <c r="B4" s="6"/>
      <c r="C4" s="6"/>
      <c r="D4" s="6"/>
      <c r="E4" s="6"/>
      <c r="F4" s="6"/>
      <c r="G4" s="3"/>
      <c r="H4" s="3"/>
      <c r="I4" s="3"/>
      <c r="J4" s="3"/>
      <c r="K4" s="3"/>
      <c r="L4" s="3"/>
      <c r="M4" s="2"/>
    </row>
    <row r="6" spans="2:36" s="5" customFormat="1" ht="25.5" customHeight="1">
      <c r="B6" s="40" t="s">
        <v>23</v>
      </c>
      <c r="C6" s="40"/>
      <c r="D6" s="40"/>
      <c r="E6" s="40"/>
      <c r="F6" s="40"/>
      <c r="G6" s="40"/>
      <c r="H6" s="40"/>
      <c r="I6" s="40"/>
      <c r="J6" s="40"/>
      <c r="K6" s="40"/>
      <c r="L6" s="40"/>
      <c r="N6" s="18"/>
      <c r="O6" s="16"/>
      <c r="P6" s="16"/>
      <c r="Q6" s="16"/>
      <c r="R6" s="17"/>
      <c r="S6" s="16"/>
      <c r="T6" s="16"/>
      <c r="U6" s="16"/>
      <c r="V6" s="16"/>
      <c r="W6" s="16"/>
      <c r="X6" s="16"/>
      <c r="Y6" s="16"/>
      <c r="Z6" s="16"/>
      <c r="AA6" s="16"/>
      <c r="AB6" s="16"/>
      <c r="AC6" s="16"/>
      <c r="AD6" s="16"/>
      <c r="AE6" s="16"/>
      <c r="AF6" s="16"/>
      <c r="AG6" s="11"/>
      <c r="AH6" s="11"/>
      <c r="AI6" s="11"/>
      <c r="AJ6" s="11"/>
    </row>
    <row r="7" spans="2:36" ht="20.100000000000001" customHeight="1">
      <c r="B7" s="12" t="s">
        <v>22</v>
      </c>
      <c r="C7" s="13"/>
      <c r="D7" s="13"/>
      <c r="E7" s="13"/>
      <c r="F7" s="13"/>
      <c r="G7" s="14"/>
      <c r="H7" s="14"/>
      <c r="I7" s="14"/>
      <c r="J7" s="14"/>
      <c r="K7" s="14"/>
      <c r="L7" s="14"/>
    </row>
    <row r="8" spans="2:36" ht="21.75" customHeight="1">
      <c r="B8" s="41" t="s">
        <v>30</v>
      </c>
      <c r="C8" s="41"/>
      <c r="D8" s="41"/>
      <c r="E8" s="41"/>
      <c r="F8" s="41"/>
      <c r="G8" s="41"/>
      <c r="H8" s="41"/>
      <c r="I8" s="41"/>
      <c r="J8" s="41"/>
      <c r="K8" s="41"/>
      <c r="L8" s="41"/>
    </row>
    <row r="9" spans="2:36" ht="37.5" customHeight="1">
      <c r="B9" s="41"/>
      <c r="C9" s="41"/>
      <c r="D9" s="41"/>
      <c r="E9" s="41"/>
      <c r="F9" s="41"/>
      <c r="G9" s="41"/>
      <c r="H9" s="41"/>
      <c r="I9" s="41"/>
      <c r="J9" s="41"/>
      <c r="K9" s="41"/>
      <c r="L9" s="41"/>
    </row>
    <row r="10" spans="2:36" ht="32.25" customHeight="1">
      <c r="B10" s="37" t="s">
        <v>0</v>
      </c>
      <c r="C10" s="9" t="s">
        <v>18</v>
      </c>
      <c r="D10" s="9" t="s">
        <v>19</v>
      </c>
      <c r="E10" s="9" t="s">
        <v>20</v>
      </c>
      <c r="F10" s="10" t="s">
        <v>21</v>
      </c>
    </row>
    <row r="11" spans="2:36" ht="12.75" customHeight="1">
      <c r="B11" s="37"/>
      <c r="C11" s="38" t="s">
        <v>17</v>
      </c>
      <c r="D11" s="38"/>
      <c r="E11" s="38"/>
      <c r="F11" s="39"/>
    </row>
    <row r="12" spans="2:36" ht="9.9499999999999993" customHeight="1">
      <c r="B12" s="30">
        <v>1</v>
      </c>
      <c r="C12" s="31">
        <v>19.079999999999998</v>
      </c>
      <c r="D12" s="31">
        <f>'[1]01'!$D$37</f>
        <v>34</v>
      </c>
      <c r="E12" s="31" t="str">
        <f>'[1]01'!$F$37</f>
        <v>-</v>
      </c>
      <c r="F12" s="31">
        <f>'[1]01'!$G$37</f>
        <v>147.75</v>
      </c>
    </row>
    <row r="13" spans="2:36" ht="9.9499999999999993" customHeight="1">
      <c r="B13" s="32">
        <v>2</v>
      </c>
      <c r="C13" s="34">
        <v>19.079999999999998</v>
      </c>
      <c r="D13" s="34">
        <f>'[1]02'!$D$37</f>
        <v>34</v>
      </c>
      <c r="E13" s="34" t="str">
        <f>'[1]02'!$F$37</f>
        <v>-</v>
      </c>
      <c r="F13" s="34">
        <f>'[1]02'!$G$37</f>
        <v>147.29</v>
      </c>
    </row>
    <row r="14" spans="2:36" ht="9.9499999999999993" customHeight="1">
      <c r="B14" s="30">
        <v>3</v>
      </c>
      <c r="C14" s="31">
        <v>19.079999999999998</v>
      </c>
      <c r="D14" s="31">
        <f>'[1]03'!$D$37</f>
        <v>38</v>
      </c>
      <c r="E14" s="31" t="str">
        <f>'[1]03'!$F$37</f>
        <v>-</v>
      </c>
      <c r="F14" s="31">
        <f>'[1]03'!$G$37</f>
        <v>143.09</v>
      </c>
    </row>
    <row r="15" spans="2:36" ht="9.9499999999999993" customHeight="1">
      <c r="B15" s="32">
        <v>4</v>
      </c>
      <c r="C15" s="33">
        <v>19.079999999999998</v>
      </c>
      <c r="D15" s="33">
        <f>'[1]04'!$D$37</f>
        <v>38</v>
      </c>
      <c r="E15" s="33" t="str">
        <f>'[1]04'!$F$37</f>
        <v>-</v>
      </c>
      <c r="F15" s="33">
        <f>'[1]04'!$G$37</f>
        <v>146.08000000000001</v>
      </c>
    </row>
    <row r="16" spans="2:36" ht="9.9499999999999993" customHeight="1">
      <c r="B16" s="30">
        <v>5</v>
      </c>
      <c r="C16" s="31">
        <v>19.079999999999998</v>
      </c>
      <c r="D16" s="31">
        <f>'[1]05'!$D$37</f>
        <v>38</v>
      </c>
      <c r="E16" s="31" t="str">
        <f>'[1]05'!$F$37</f>
        <v>-</v>
      </c>
      <c r="F16" s="31">
        <f>'[1]05'!$G$37</f>
        <v>145.25</v>
      </c>
    </row>
    <row r="17" spans="2:32" ht="9.9499999999999993" customHeight="1">
      <c r="B17" s="32">
        <v>6</v>
      </c>
      <c r="C17" s="33">
        <v>19.079999999999998</v>
      </c>
      <c r="D17" s="33">
        <f>'[1]06'!$D$37</f>
        <v>38</v>
      </c>
      <c r="E17" s="33" t="str">
        <f>'[1]06'!$F$37</f>
        <v>-</v>
      </c>
      <c r="F17" s="33">
        <f>'[1]06'!$G$37</f>
        <v>147</v>
      </c>
    </row>
    <row r="18" spans="2:32" ht="9.9499999999999993" customHeight="1">
      <c r="B18" s="30">
        <v>7</v>
      </c>
      <c r="C18" s="31">
        <v>19.079999999999998</v>
      </c>
      <c r="D18" s="31"/>
      <c r="E18" s="31"/>
      <c r="F18" s="31">
        <f>'[1]07'!$G$37</f>
        <v>147</v>
      </c>
    </row>
    <row r="19" spans="2:32" ht="9.9499999999999993" customHeight="1">
      <c r="B19" s="32">
        <v>8</v>
      </c>
      <c r="C19" s="33"/>
      <c r="D19" s="33"/>
      <c r="E19" s="33"/>
      <c r="F19" s="33"/>
    </row>
    <row r="20" spans="2:32" ht="9.9499999999999993" customHeight="1">
      <c r="B20" s="30">
        <v>9</v>
      </c>
      <c r="C20" s="42" t="s">
        <v>28</v>
      </c>
      <c r="D20" s="42"/>
      <c r="E20" s="42"/>
      <c r="F20" s="42"/>
    </row>
    <row r="21" spans="2:32" ht="9.9499999999999993" customHeight="1">
      <c r="B21" s="32">
        <v>10</v>
      </c>
      <c r="C21" s="33"/>
      <c r="D21" s="33"/>
      <c r="E21" s="33"/>
      <c r="F21" s="33"/>
    </row>
    <row r="22" spans="2:32" ht="9.9499999999999993" customHeight="1">
      <c r="B22" s="30">
        <v>11</v>
      </c>
      <c r="C22" s="36"/>
      <c r="D22" s="36"/>
      <c r="E22" s="36"/>
      <c r="F22" s="36"/>
    </row>
    <row r="23" spans="2:32" ht="9.9499999999999993" customHeight="1">
      <c r="B23" s="32">
        <v>12</v>
      </c>
      <c r="C23" s="33"/>
      <c r="D23" s="33"/>
      <c r="E23" s="33"/>
      <c r="F23" s="33"/>
    </row>
    <row r="24" spans="2:32" ht="9.9499999999999993" customHeight="1">
      <c r="B24" s="30">
        <v>13</v>
      </c>
      <c r="C24" s="31"/>
      <c r="D24" s="31"/>
      <c r="E24" s="31"/>
      <c r="F24" s="31"/>
    </row>
    <row r="25" spans="2:32" ht="9.9499999999999993" customHeight="1">
      <c r="B25" s="32">
        <v>14</v>
      </c>
      <c r="C25" s="33"/>
      <c r="D25" s="33"/>
      <c r="E25" s="33"/>
      <c r="F25" s="33"/>
      <c r="S25" s="19" t="s">
        <v>15</v>
      </c>
      <c r="T25" s="20"/>
      <c r="U25" s="20"/>
      <c r="V25" s="20"/>
      <c r="W25" s="20"/>
      <c r="X25" s="20"/>
      <c r="Y25" s="20"/>
      <c r="Z25" s="20"/>
      <c r="AA25" s="20"/>
      <c r="AB25" s="20"/>
      <c r="AC25" s="20"/>
      <c r="AD25" s="20"/>
      <c r="AE25" s="20"/>
    </row>
    <row r="26" spans="2:32" ht="9.9499999999999993" customHeight="1">
      <c r="B26" s="30">
        <v>15</v>
      </c>
      <c r="C26" s="31"/>
      <c r="D26" s="31"/>
      <c r="E26" s="31"/>
      <c r="F26" s="31"/>
      <c r="S26" s="20"/>
      <c r="T26" s="21" t="s">
        <v>2</v>
      </c>
      <c r="U26" s="21" t="s">
        <v>3</v>
      </c>
      <c r="V26" s="21" t="s">
        <v>4</v>
      </c>
      <c r="W26" s="21" t="s">
        <v>5</v>
      </c>
      <c r="X26" s="21" t="s">
        <v>6</v>
      </c>
      <c r="Y26" s="21" t="s">
        <v>7</v>
      </c>
      <c r="Z26" s="21" t="s">
        <v>8</v>
      </c>
      <c r="AA26" s="21" t="s">
        <v>9</v>
      </c>
      <c r="AB26" s="21" t="s">
        <v>10</v>
      </c>
      <c r="AC26" s="21" t="s">
        <v>11</v>
      </c>
      <c r="AD26" s="21" t="s">
        <v>12</v>
      </c>
      <c r="AE26" s="21" t="s">
        <v>13</v>
      </c>
      <c r="AF26" s="21" t="s">
        <v>14</v>
      </c>
    </row>
    <row r="27" spans="2:32" ht="9.9499999999999993" customHeight="1">
      <c r="B27" s="32">
        <v>16</v>
      </c>
      <c r="C27" s="33"/>
      <c r="D27" s="33"/>
      <c r="E27" s="33"/>
      <c r="F27" s="33"/>
      <c r="S27" s="22">
        <v>2019</v>
      </c>
      <c r="T27" s="23">
        <v>30.5</v>
      </c>
      <c r="U27" s="23">
        <v>39.200000000000003</v>
      </c>
      <c r="V27" s="23">
        <v>36</v>
      </c>
      <c r="W27" s="23"/>
      <c r="X27" s="23"/>
      <c r="Y27" s="23"/>
      <c r="Z27" s="23"/>
      <c r="AA27" s="23"/>
      <c r="AB27" s="23">
        <v>17</v>
      </c>
      <c r="AC27" s="23">
        <v>15</v>
      </c>
      <c r="AD27" s="23">
        <v>15</v>
      </c>
      <c r="AE27" s="23">
        <v>15</v>
      </c>
      <c r="AF27" s="24">
        <v>23.957142857142856</v>
      </c>
    </row>
    <row r="28" spans="2:32" ht="9.9499999999999993" customHeight="1">
      <c r="B28" s="30">
        <v>17</v>
      </c>
      <c r="C28" s="31"/>
      <c r="D28" s="31"/>
      <c r="E28" s="31"/>
      <c r="F28" s="31"/>
      <c r="S28" s="22">
        <v>2020</v>
      </c>
      <c r="T28" s="23">
        <v>16.8</v>
      </c>
      <c r="U28" s="23">
        <v>18</v>
      </c>
      <c r="V28" s="23">
        <v>18</v>
      </c>
      <c r="W28" s="23">
        <v>18</v>
      </c>
      <c r="X28" s="23"/>
      <c r="Y28" s="23"/>
      <c r="Z28" s="23"/>
      <c r="AA28" s="23"/>
      <c r="AB28" s="23">
        <v>11</v>
      </c>
      <c r="AC28" s="23">
        <v>11</v>
      </c>
      <c r="AD28" s="23">
        <v>10</v>
      </c>
      <c r="AE28" s="23">
        <v>9</v>
      </c>
      <c r="AF28" s="24">
        <v>13.975</v>
      </c>
    </row>
    <row r="29" spans="2:32" ht="9.9499999999999993" customHeight="1">
      <c r="B29" s="32">
        <v>18</v>
      </c>
      <c r="C29" s="33"/>
      <c r="D29" s="33"/>
      <c r="E29" s="33"/>
      <c r="F29" s="33"/>
      <c r="G29" s="1"/>
      <c r="S29" s="22">
        <v>2021</v>
      </c>
      <c r="T29" s="23"/>
      <c r="U29" s="23"/>
      <c r="V29" s="23"/>
      <c r="W29" s="23"/>
      <c r="X29" s="23"/>
      <c r="Y29" s="23"/>
      <c r="Z29" s="23"/>
      <c r="AA29" s="23"/>
      <c r="AB29" s="23">
        <v>17</v>
      </c>
      <c r="AC29" s="23">
        <v>15.25</v>
      </c>
      <c r="AD29" s="23">
        <v>16.25</v>
      </c>
      <c r="AE29" s="23">
        <v>17.600000000000001</v>
      </c>
      <c r="AF29" s="24">
        <v>16.524999999999999</v>
      </c>
    </row>
    <row r="30" spans="2:32" ht="9.9499999999999993" customHeight="1">
      <c r="B30" s="30">
        <v>19</v>
      </c>
      <c r="C30" s="31"/>
      <c r="D30" s="31"/>
      <c r="E30" s="31"/>
      <c r="F30" s="31"/>
      <c r="S30" s="22">
        <v>2022</v>
      </c>
      <c r="T30" s="23"/>
      <c r="U30" s="23"/>
      <c r="V30" s="23"/>
      <c r="W30" s="23"/>
      <c r="X30" s="23"/>
      <c r="Y30" s="23"/>
      <c r="Z30" s="23"/>
      <c r="AA30" s="23"/>
      <c r="AB30" s="23">
        <v>32</v>
      </c>
      <c r="AC30" s="23">
        <v>32.75</v>
      </c>
      <c r="AD30" s="23">
        <v>32.75</v>
      </c>
      <c r="AE30" s="23">
        <v>32</v>
      </c>
      <c r="AF30" s="24">
        <v>32.375</v>
      </c>
    </row>
    <row r="31" spans="2:32" ht="9.9499999999999993" customHeight="1">
      <c r="B31" s="32">
        <v>20</v>
      </c>
      <c r="C31" s="33"/>
      <c r="D31" s="33"/>
      <c r="E31" s="33"/>
      <c r="F31" s="33"/>
      <c r="S31" s="22">
        <v>2023</v>
      </c>
      <c r="T31" s="23">
        <v>31.5</v>
      </c>
      <c r="U31" s="23">
        <v>30</v>
      </c>
      <c r="V31" s="23">
        <v>30</v>
      </c>
      <c r="W31" s="23"/>
      <c r="X31" s="23"/>
      <c r="Y31" s="23"/>
      <c r="Z31" s="23"/>
      <c r="AA31" s="23"/>
      <c r="AB31" s="23">
        <v>35</v>
      </c>
      <c r="AC31" s="23">
        <v>30</v>
      </c>
      <c r="AD31" s="23">
        <v>25.8</v>
      </c>
      <c r="AE31" s="23">
        <v>29</v>
      </c>
      <c r="AF31" s="24">
        <v>30.185714285714287</v>
      </c>
    </row>
    <row r="32" spans="2:32" ht="9.9499999999999993" customHeight="1">
      <c r="B32" s="30">
        <v>21</v>
      </c>
      <c r="C32" s="31"/>
      <c r="D32" s="31"/>
      <c r="E32" s="31"/>
      <c r="F32" s="31"/>
      <c r="S32" s="22">
        <v>2024</v>
      </c>
      <c r="T32" s="23">
        <v>32.25</v>
      </c>
      <c r="U32" s="23">
        <v>40</v>
      </c>
      <c r="V32" s="23"/>
      <c r="W32" s="23"/>
      <c r="X32" s="23"/>
      <c r="Y32" s="23"/>
      <c r="Z32" s="23"/>
      <c r="AA32" s="23"/>
      <c r="AB32" s="23">
        <v>32</v>
      </c>
      <c r="AC32" s="23">
        <v>28.8</v>
      </c>
      <c r="AD32" s="23">
        <v>28</v>
      </c>
      <c r="AE32" s="23">
        <v>32.5</v>
      </c>
      <c r="AF32" s="24">
        <f t="shared" ref="AF32:AF35" si="0">AVERAGE(T32:AE32)</f>
        <v>32.258333333333333</v>
      </c>
    </row>
    <row r="33" spans="2:32" ht="9.9499999999999993" customHeight="1">
      <c r="B33" s="32">
        <v>22</v>
      </c>
      <c r="C33" s="34"/>
      <c r="D33" s="34"/>
      <c r="E33" s="34"/>
      <c r="F33" s="34"/>
      <c r="S33" s="22" t="s">
        <v>24</v>
      </c>
      <c r="T33" s="23">
        <f>MAX(T27:T32)</f>
        <v>32.25</v>
      </c>
      <c r="U33" s="23">
        <f t="shared" ref="U33:AE33" si="1">MAX(U27:U32)</f>
        <v>40</v>
      </c>
      <c r="V33" s="23">
        <f t="shared" si="1"/>
        <v>36</v>
      </c>
      <c r="W33" s="23">
        <f t="shared" si="1"/>
        <v>18</v>
      </c>
      <c r="X33" s="23"/>
      <c r="Y33" s="23"/>
      <c r="Z33" s="23"/>
      <c r="AA33" s="23"/>
      <c r="AB33" s="23">
        <f t="shared" si="1"/>
        <v>35</v>
      </c>
      <c r="AC33" s="23">
        <f t="shared" si="1"/>
        <v>32.75</v>
      </c>
      <c r="AD33" s="23">
        <f t="shared" si="1"/>
        <v>32.75</v>
      </c>
      <c r="AE33" s="23">
        <f t="shared" si="1"/>
        <v>32.5</v>
      </c>
      <c r="AF33" s="24">
        <f t="shared" si="0"/>
        <v>32.40625</v>
      </c>
    </row>
    <row r="34" spans="2:32" ht="9.9499999999999993" customHeight="1">
      <c r="B34" s="30">
        <v>23</v>
      </c>
      <c r="C34" s="35"/>
      <c r="D34" s="35"/>
      <c r="E34" s="35"/>
      <c r="F34" s="35"/>
      <c r="S34" s="22" t="s">
        <v>25</v>
      </c>
      <c r="T34" s="23">
        <f>MIN(T27:T32)</f>
        <v>16.8</v>
      </c>
      <c r="U34" s="23">
        <f t="shared" ref="U34:AE34" si="2">MIN(U27:U32)</f>
        <v>18</v>
      </c>
      <c r="V34" s="23">
        <f t="shared" si="2"/>
        <v>18</v>
      </c>
      <c r="W34" s="23">
        <f t="shared" si="2"/>
        <v>18</v>
      </c>
      <c r="X34" s="23"/>
      <c r="Y34" s="23"/>
      <c r="Z34" s="23"/>
      <c r="AA34" s="23"/>
      <c r="AB34" s="23">
        <f t="shared" si="2"/>
        <v>11</v>
      </c>
      <c r="AC34" s="23">
        <f t="shared" si="2"/>
        <v>11</v>
      </c>
      <c r="AD34" s="23">
        <f t="shared" si="2"/>
        <v>10</v>
      </c>
      <c r="AE34" s="23">
        <f t="shared" si="2"/>
        <v>9</v>
      </c>
      <c r="AF34" s="24">
        <f t="shared" si="0"/>
        <v>13.975</v>
      </c>
    </row>
    <row r="35" spans="2:32" ht="9.9499999999999993" customHeight="1">
      <c r="B35" s="32">
        <v>24</v>
      </c>
      <c r="C35" s="34"/>
      <c r="D35" s="34"/>
      <c r="E35" s="34"/>
      <c r="F35" s="34"/>
      <c r="S35" s="22" t="s">
        <v>26</v>
      </c>
      <c r="T35" s="23">
        <f>AVERAGE(T27:T32)</f>
        <v>27.762499999999999</v>
      </c>
      <c r="U35" s="23">
        <f t="shared" ref="U35:AE35" si="3">AVERAGE(U27:U32)</f>
        <v>31.8</v>
      </c>
      <c r="V35" s="23">
        <f t="shared" si="3"/>
        <v>28</v>
      </c>
      <c r="W35" s="23">
        <f t="shared" si="3"/>
        <v>18</v>
      </c>
      <c r="X35" s="23"/>
      <c r="Y35" s="23"/>
      <c r="Z35" s="23"/>
      <c r="AA35" s="23"/>
      <c r="AB35" s="23">
        <f t="shared" si="3"/>
        <v>24</v>
      </c>
      <c r="AC35" s="23">
        <f t="shared" si="3"/>
        <v>22.133333333333336</v>
      </c>
      <c r="AD35" s="23">
        <f t="shared" si="3"/>
        <v>21.3</v>
      </c>
      <c r="AE35" s="23">
        <f t="shared" si="3"/>
        <v>22.516666666666666</v>
      </c>
      <c r="AF35" s="24">
        <f t="shared" si="0"/>
        <v>24.439062499999999</v>
      </c>
    </row>
    <row r="36" spans="2:32" ht="9.9499999999999993" customHeight="1">
      <c r="B36" s="30">
        <v>25</v>
      </c>
      <c r="C36" s="35"/>
      <c r="D36" s="35"/>
      <c r="E36" s="35"/>
      <c r="F36" s="35"/>
      <c r="S36" s="20"/>
      <c r="T36" s="20"/>
      <c r="U36" s="20"/>
      <c r="V36" s="20"/>
      <c r="W36" s="20"/>
      <c r="X36" s="20"/>
      <c r="Y36" s="20"/>
      <c r="Z36" s="20"/>
      <c r="AA36" s="20"/>
      <c r="AB36" s="20"/>
      <c r="AC36" s="20"/>
      <c r="AD36" s="20"/>
      <c r="AE36" s="20"/>
      <c r="AF36" s="20"/>
    </row>
    <row r="37" spans="2:32" ht="9.9499999999999993" customHeight="1">
      <c r="B37" s="32">
        <v>26</v>
      </c>
      <c r="C37" s="34"/>
      <c r="D37" s="34"/>
      <c r="E37" s="34"/>
      <c r="F37" s="34"/>
      <c r="S37" s="19" t="s">
        <v>1</v>
      </c>
      <c r="T37" s="20"/>
      <c r="U37" s="20"/>
      <c r="V37" s="20"/>
      <c r="W37" s="20"/>
      <c r="X37" s="20"/>
      <c r="Y37" s="20"/>
      <c r="Z37" s="20"/>
      <c r="AA37" s="20"/>
      <c r="AB37" s="20"/>
      <c r="AC37" s="20"/>
      <c r="AD37" s="20"/>
      <c r="AE37" s="20"/>
      <c r="AF37" s="20"/>
    </row>
    <row r="38" spans="2:32" ht="9.9499999999999993" customHeight="1">
      <c r="B38" s="30">
        <v>27</v>
      </c>
      <c r="C38" s="35"/>
      <c r="D38" s="35"/>
      <c r="E38" s="35"/>
      <c r="F38" s="35"/>
      <c r="S38" s="20"/>
      <c r="T38" s="21" t="s">
        <v>2</v>
      </c>
      <c r="U38" s="21" t="s">
        <v>3</v>
      </c>
      <c r="V38" s="21" t="s">
        <v>4</v>
      </c>
      <c r="W38" s="21" t="s">
        <v>5</v>
      </c>
      <c r="X38" s="21" t="s">
        <v>6</v>
      </c>
      <c r="Y38" s="21" t="s">
        <v>7</v>
      </c>
      <c r="Z38" s="21" t="s">
        <v>8</v>
      </c>
      <c r="AA38" s="21" t="s">
        <v>9</v>
      </c>
      <c r="AB38" s="21" t="s">
        <v>10</v>
      </c>
      <c r="AC38" s="21" t="s">
        <v>11</v>
      </c>
      <c r="AD38" s="21" t="s">
        <v>12</v>
      </c>
      <c r="AE38" s="21" t="s">
        <v>13</v>
      </c>
      <c r="AF38" s="20"/>
    </row>
    <row r="39" spans="2:32" ht="9.9499999999999993" customHeight="1">
      <c r="B39" s="32">
        <v>28</v>
      </c>
      <c r="C39" s="34"/>
      <c r="D39" s="34"/>
      <c r="E39" s="34"/>
      <c r="F39" s="34"/>
      <c r="S39" s="22" t="s">
        <v>27</v>
      </c>
      <c r="T39" s="23">
        <f t="shared" ref="T39:AE41" si="4">T33</f>
        <v>32.25</v>
      </c>
      <c r="U39" s="23">
        <f t="shared" si="4"/>
        <v>40</v>
      </c>
      <c r="V39" s="23">
        <f t="shared" si="4"/>
        <v>36</v>
      </c>
      <c r="W39" s="23">
        <f t="shared" si="4"/>
        <v>18</v>
      </c>
      <c r="X39" s="23"/>
      <c r="Y39" s="23"/>
      <c r="Z39" s="23"/>
      <c r="AA39" s="23"/>
      <c r="AB39" s="23">
        <f t="shared" si="4"/>
        <v>35</v>
      </c>
      <c r="AC39" s="23">
        <f t="shared" si="4"/>
        <v>32.75</v>
      </c>
      <c r="AD39" s="23">
        <f t="shared" si="4"/>
        <v>32.75</v>
      </c>
      <c r="AE39" s="23">
        <f t="shared" si="4"/>
        <v>32.5</v>
      </c>
      <c r="AF39" s="20"/>
    </row>
    <row r="40" spans="2:32" ht="9.9499999999999993" customHeight="1">
      <c r="B40" s="30">
        <v>29</v>
      </c>
      <c r="C40" s="35"/>
      <c r="D40" s="35"/>
      <c r="E40" s="35"/>
      <c r="F40" s="35"/>
      <c r="S40" s="22"/>
      <c r="T40" s="23">
        <f t="shared" si="4"/>
        <v>16.8</v>
      </c>
      <c r="U40" s="23">
        <f t="shared" si="4"/>
        <v>18</v>
      </c>
      <c r="V40" s="23">
        <f t="shared" si="4"/>
        <v>18</v>
      </c>
      <c r="W40" s="23">
        <f t="shared" si="4"/>
        <v>18</v>
      </c>
      <c r="X40" s="23"/>
      <c r="Y40" s="23"/>
      <c r="Z40" s="23"/>
      <c r="AA40" s="23"/>
      <c r="AB40" s="23">
        <f t="shared" si="4"/>
        <v>11</v>
      </c>
      <c r="AC40" s="23">
        <f t="shared" si="4"/>
        <v>11</v>
      </c>
      <c r="AD40" s="23">
        <f t="shared" si="4"/>
        <v>10</v>
      </c>
      <c r="AE40" s="23">
        <f t="shared" si="4"/>
        <v>9</v>
      </c>
      <c r="AF40" s="20"/>
    </row>
    <row r="41" spans="2:32" ht="9.9499999999999993" customHeight="1">
      <c r="B41" s="32">
        <v>30</v>
      </c>
      <c r="C41" s="34"/>
      <c r="D41" s="34"/>
      <c r="E41" s="34"/>
      <c r="F41" s="34"/>
      <c r="S41" s="25" t="str">
        <f>S35</f>
        <v>Promedio 2019 - 2024</v>
      </c>
      <c r="T41" s="26">
        <f t="shared" si="4"/>
        <v>27.762499999999999</v>
      </c>
      <c r="U41" s="26">
        <f t="shared" si="4"/>
        <v>31.8</v>
      </c>
      <c r="V41" s="26">
        <f t="shared" si="4"/>
        <v>28</v>
      </c>
      <c r="W41" s="26">
        <f t="shared" si="4"/>
        <v>18</v>
      </c>
      <c r="X41" s="26"/>
      <c r="Y41" s="26"/>
      <c r="Z41" s="26"/>
      <c r="AA41" s="26"/>
      <c r="AB41" s="26">
        <f t="shared" si="4"/>
        <v>24</v>
      </c>
      <c r="AC41" s="26">
        <f t="shared" si="4"/>
        <v>22.133333333333336</v>
      </c>
      <c r="AD41" s="26">
        <f t="shared" si="4"/>
        <v>21.3</v>
      </c>
      <c r="AE41" s="26">
        <f t="shared" si="4"/>
        <v>22.516666666666666</v>
      </c>
      <c r="AF41" s="20"/>
    </row>
    <row r="42" spans="2:32" ht="9.9499999999999993" customHeight="1">
      <c r="B42" s="30">
        <v>31</v>
      </c>
      <c r="C42" s="35"/>
      <c r="D42" s="35"/>
      <c r="E42" s="35"/>
      <c r="F42" s="35"/>
      <c r="S42" s="22">
        <v>2025</v>
      </c>
      <c r="T42" s="27">
        <f>AVERAGE(D12:D16)</f>
        <v>36.4</v>
      </c>
      <c r="U42" s="27">
        <f>AVERAGE(D17:D20)</f>
        <v>38</v>
      </c>
      <c r="V42" s="27"/>
      <c r="W42" s="27"/>
      <c r="X42" s="27"/>
      <c r="Y42" s="27"/>
      <c r="Z42" s="27"/>
      <c r="AA42" s="27"/>
      <c r="AB42" s="27">
        <f>AVERAGE(D47:D50)</f>
        <v>21.75</v>
      </c>
      <c r="AC42" s="27">
        <f>AVERAGE(D51:D55)</f>
        <v>16.399999999999999</v>
      </c>
      <c r="AD42" s="27">
        <f>AVERAGE(D56:D59)</f>
        <v>13</v>
      </c>
      <c r="AE42" s="27">
        <f>AVERAGE(D60:D63)</f>
        <v>12</v>
      </c>
      <c r="AF42" s="20"/>
    </row>
    <row r="43" spans="2:32" ht="9.9499999999999993" customHeight="1">
      <c r="B43" s="32">
        <v>32</v>
      </c>
      <c r="C43" s="34"/>
      <c r="D43" s="34"/>
      <c r="E43" s="34"/>
      <c r="F43" s="34"/>
    </row>
    <row r="44" spans="2:32" ht="9.9499999999999993" customHeight="1">
      <c r="B44" s="30">
        <v>33</v>
      </c>
      <c r="C44" s="35"/>
      <c r="D44" s="35"/>
      <c r="E44" s="35"/>
      <c r="F44" s="35"/>
    </row>
    <row r="45" spans="2:32" ht="9.9499999999999993" customHeight="1">
      <c r="B45" s="32">
        <v>34</v>
      </c>
      <c r="C45" s="34"/>
      <c r="D45" s="34" t="s">
        <v>29</v>
      </c>
      <c r="E45" s="34"/>
      <c r="F45" s="34"/>
    </row>
    <row r="46" spans="2:32" ht="9.9499999999999993" customHeight="1">
      <c r="B46" s="30">
        <v>35</v>
      </c>
      <c r="C46" s="35"/>
      <c r="D46" s="35"/>
      <c r="E46" s="35"/>
      <c r="F46" s="35"/>
      <c r="S46" s="19" t="s">
        <v>16</v>
      </c>
      <c r="T46" s="20"/>
      <c r="U46" s="20"/>
      <c r="V46" s="20"/>
      <c r="W46" s="20"/>
      <c r="X46" s="20"/>
      <c r="Y46" s="20"/>
      <c r="Z46" s="20"/>
      <c r="AA46" s="20"/>
      <c r="AB46" s="20"/>
      <c r="AC46" s="20"/>
      <c r="AD46" s="20"/>
      <c r="AE46" s="20"/>
      <c r="AF46" s="20"/>
    </row>
    <row r="47" spans="2:32" ht="9.9499999999999993" customHeight="1">
      <c r="B47" s="32">
        <v>36</v>
      </c>
      <c r="C47" s="34">
        <v>19.079999999999998</v>
      </c>
      <c r="D47" s="34">
        <f>'[1]36'!$D$37</f>
        <v>23</v>
      </c>
      <c r="E47" s="34" t="str">
        <f>'[1]36'!$F$37</f>
        <v>-</v>
      </c>
      <c r="F47" s="34">
        <f>'[1]36'!$G$37</f>
        <v>159.31</v>
      </c>
      <c r="S47" s="20"/>
      <c r="T47" s="21" t="s">
        <v>2</v>
      </c>
      <c r="U47" s="21" t="s">
        <v>3</v>
      </c>
      <c r="V47" s="21" t="s">
        <v>4</v>
      </c>
      <c r="W47" s="21" t="s">
        <v>5</v>
      </c>
      <c r="X47" s="21" t="s">
        <v>6</v>
      </c>
      <c r="Y47" s="21" t="s">
        <v>7</v>
      </c>
      <c r="Z47" s="21" t="s">
        <v>8</v>
      </c>
      <c r="AA47" s="21" t="s">
        <v>9</v>
      </c>
      <c r="AB47" s="21" t="s">
        <v>10</v>
      </c>
      <c r="AC47" s="21" t="s">
        <v>11</v>
      </c>
      <c r="AD47" s="21" t="s">
        <v>12</v>
      </c>
      <c r="AE47" s="21" t="s">
        <v>13</v>
      </c>
      <c r="AF47" s="21" t="s">
        <v>14</v>
      </c>
    </row>
    <row r="48" spans="2:32" ht="9.9499999999999993" customHeight="1">
      <c r="B48" s="30">
        <v>37</v>
      </c>
      <c r="C48" s="35">
        <v>19.079999999999998</v>
      </c>
      <c r="D48" s="35">
        <f>'[1]37'!$D$37</f>
        <v>23</v>
      </c>
      <c r="E48" s="35" t="str">
        <f>'[1]37'!$F$37</f>
        <v>-</v>
      </c>
      <c r="F48" s="35">
        <f>'[1]37'!$G$37</f>
        <v>159.08000000000001</v>
      </c>
      <c r="S48" s="22">
        <v>2019</v>
      </c>
      <c r="T48" s="23">
        <v>99.4</v>
      </c>
      <c r="U48" s="23">
        <v>98.326666666666682</v>
      </c>
      <c r="V48" s="23">
        <v>100.20833333333331</v>
      </c>
      <c r="W48" s="23">
        <v>101.86666666666666</v>
      </c>
      <c r="X48" s="23"/>
      <c r="Y48" s="23"/>
      <c r="Z48" s="23"/>
      <c r="AA48" s="23"/>
      <c r="AB48" s="23">
        <v>110.62706043956045</v>
      </c>
      <c r="AC48" s="23">
        <v>109.77142857142859</v>
      </c>
      <c r="AD48" s="23">
        <v>103.67857142857144</v>
      </c>
      <c r="AE48" s="23">
        <v>104.52678571428571</v>
      </c>
      <c r="AF48" s="24">
        <v>103.55068910256411</v>
      </c>
    </row>
    <row r="49" spans="2:36" ht="9.9499999999999993" customHeight="1">
      <c r="B49" s="32">
        <v>38</v>
      </c>
      <c r="C49" s="34">
        <v>19.079999999999998</v>
      </c>
      <c r="D49" s="34">
        <f>'[1]38'!$D$37</f>
        <v>23</v>
      </c>
      <c r="E49" s="34" t="str">
        <f>'[1]38'!$F$37</f>
        <v>-</v>
      </c>
      <c r="F49" s="34">
        <f>'[1]38'!$G$37</f>
        <v>159.08000000000001</v>
      </c>
      <c r="S49" s="22">
        <v>2020</v>
      </c>
      <c r="T49" s="23">
        <v>104</v>
      </c>
      <c r="U49" s="23">
        <v>105.72799999999999</v>
      </c>
      <c r="V49" s="23">
        <v>105.24000000000001</v>
      </c>
      <c r="W49" s="23">
        <v>105.33333333333333</v>
      </c>
      <c r="X49" s="23"/>
      <c r="Y49" s="23"/>
      <c r="Z49" s="23"/>
      <c r="AA49" s="23"/>
      <c r="AB49" s="23">
        <v>101.88</v>
      </c>
      <c r="AC49" s="23">
        <v>102.88000000000002</v>
      </c>
      <c r="AD49" s="23">
        <v>97.282499999999985</v>
      </c>
      <c r="AE49" s="23">
        <v>92.963999999999999</v>
      </c>
      <c r="AF49" s="24">
        <v>101.91347916666666</v>
      </c>
    </row>
    <row r="50" spans="2:36" ht="9.9499999999999993" customHeight="1">
      <c r="B50" s="30">
        <v>39</v>
      </c>
      <c r="C50" s="35">
        <v>19.079999999999998</v>
      </c>
      <c r="D50" s="35">
        <f>'[1]39'!$D$37</f>
        <v>18</v>
      </c>
      <c r="E50" s="35" t="str">
        <f>'[1]39'!$F$37</f>
        <v>-</v>
      </c>
      <c r="F50" s="35">
        <f>'[1]39'!$G$37</f>
        <v>156.75</v>
      </c>
      <c r="S50" s="22">
        <v>2021</v>
      </c>
      <c r="T50" s="23"/>
      <c r="U50" s="23"/>
      <c r="V50" s="23"/>
      <c r="W50" s="23"/>
      <c r="X50" s="23"/>
      <c r="Y50" s="23"/>
      <c r="Z50" s="23"/>
      <c r="AA50" s="23"/>
      <c r="AB50" s="23">
        <v>102.83</v>
      </c>
      <c r="AC50" s="23">
        <v>106.1075</v>
      </c>
      <c r="AD50" s="23">
        <v>102.83250000000001</v>
      </c>
      <c r="AE50" s="23">
        <v>104.08</v>
      </c>
      <c r="AF50" s="24">
        <v>103.96249999999999</v>
      </c>
    </row>
    <row r="51" spans="2:36" ht="9.9499999999999993" customHeight="1">
      <c r="B51" s="32">
        <v>40</v>
      </c>
      <c r="C51" s="34">
        <v>19.079999999999998</v>
      </c>
      <c r="D51" s="34">
        <f>'[1]40'!$D$37</f>
        <v>18</v>
      </c>
      <c r="E51" s="34" t="str">
        <f>'[1]40'!$F$37</f>
        <v>-</v>
      </c>
      <c r="F51" s="34">
        <f>'[1]40'!$G$37</f>
        <v>153.19</v>
      </c>
      <c r="S51" s="22">
        <v>2022</v>
      </c>
      <c r="T51" s="23"/>
      <c r="U51" s="23"/>
      <c r="V51" s="23"/>
      <c r="W51" s="23"/>
      <c r="X51" s="23"/>
      <c r="Y51" s="23"/>
      <c r="Z51" s="23"/>
      <c r="AA51" s="23"/>
      <c r="AB51" s="23">
        <v>126.75</v>
      </c>
      <c r="AC51" s="23">
        <v>126.66</v>
      </c>
      <c r="AD51" s="23">
        <v>126.97499999999999</v>
      </c>
      <c r="AE51" s="23">
        <v>130.67599999999999</v>
      </c>
      <c r="AF51" s="24">
        <v>127.76524999999999</v>
      </c>
    </row>
    <row r="52" spans="2:36" ht="9.9499999999999993" customHeight="1">
      <c r="B52" s="30">
        <v>41</v>
      </c>
      <c r="C52" s="35">
        <v>19.079999999999998</v>
      </c>
      <c r="D52" s="35">
        <f>'[1]41'!$D$37</f>
        <v>18</v>
      </c>
      <c r="E52" s="35" t="str">
        <f>'[1]41'!$F$37</f>
        <v>-</v>
      </c>
      <c r="F52" s="35">
        <f>'[1]41'!$G$37</f>
        <v>153.08000000000001</v>
      </c>
      <c r="S52" s="22">
        <v>2023</v>
      </c>
      <c r="T52" s="23">
        <v>121.5675</v>
      </c>
      <c r="U52" s="23">
        <v>123.7475</v>
      </c>
      <c r="V52" s="23">
        <v>129.25</v>
      </c>
      <c r="W52" s="23"/>
      <c r="X52" s="23"/>
      <c r="Y52" s="23"/>
      <c r="Z52" s="23"/>
      <c r="AA52" s="23"/>
      <c r="AB52" s="23">
        <v>140.125</v>
      </c>
      <c r="AC52" s="23">
        <v>139.065</v>
      </c>
      <c r="AD52" s="23">
        <v>137.84200000000001</v>
      </c>
      <c r="AE52" s="23">
        <v>134.35499999999999</v>
      </c>
      <c r="AF52" s="24">
        <v>132.27885714285716</v>
      </c>
    </row>
    <row r="53" spans="2:36" ht="9.9499999999999993" customHeight="1">
      <c r="B53" s="32">
        <v>42</v>
      </c>
      <c r="C53" s="34">
        <v>19.079999999999998</v>
      </c>
      <c r="D53" s="34">
        <f>'[1]42'!$D$37</f>
        <v>18</v>
      </c>
      <c r="E53" s="34" t="str">
        <f>'[1]42'!$F$37</f>
        <v>-</v>
      </c>
      <c r="F53" s="34">
        <f>'[1]42'!$G$37</f>
        <v>153.54</v>
      </c>
      <c r="S53" s="22">
        <v>2024</v>
      </c>
      <c r="T53" s="23">
        <v>133.67750000000001</v>
      </c>
      <c r="U53" s="23">
        <v>135.95999999999998</v>
      </c>
      <c r="V53" s="23"/>
      <c r="W53" s="23"/>
      <c r="X53" s="23"/>
      <c r="Y53" s="23"/>
      <c r="Z53" s="23"/>
      <c r="AA53" s="23"/>
      <c r="AB53" s="23">
        <v>160.04499999999999</v>
      </c>
      <c r="AC53" s="23">
        <v>154.87599999999998</v>
      </c>
      <c r="AD53" s="23">
        <v>149.73999999999998</v>
      </c>
      <c r="AE53" s="23">
        <v>149.58500000000001</v>
      </c>
      <c r="AF53" s="24">
        <f t="shared" ref="AF53:AF56" si="5">AVERAGE(T53:AE53)</f>
        <v>147.31391666666667</v>
      </c>
    </row>
    <row r="54" spans="2:36" ht="9.9499999999999993" customHeight="1">
      <c r="B54" s="30">
        <v>43</v>
      </c>
      <c r="C54" s="35">
        <v>19.079999999999998</v>
      </c>
      <c r="D54" s="35">
        <f>'[1]43'!$D$37</f>
        <v>14</v>
      </c>
      <c r="E54" s="35" t="str">
        <f>'[1]43'!$F$37</f>
        <v>-</v>
      </c>
      <c r="F54" s="35">
        <f>'[1]43'!$G$37</f>
        <v>149.72999999999999</v>
      </c>
      <c r="S54" s="22" t="s">
        <v>24</v>
      </c>
      <c r="T54" s="23">
        <f>MAX(T48:T53)</f>
        <v>133.67750000000001</v>
      </c>
      <c r="U54" s="23">
        <f t="shared" ref="U54:AE54" si="6">MAX(U48:U53)</f>
        <v>135.95999999999998</v>
      </c>
      <c r="V54" s="23">
        <f t="shared" si="6"/>
        <v>129.25</v>
      </c>
      <c r="W54" s="23">
        <f t="shared" si="6"/>
        <v>105.33333333333333</v>
      </c>
      <c r="X54" s="23"/>
      <c r="Y54" s="23"/>
      <c r="Z54" s="23"/>
      <c r="AA54" s="23"/>
      <c r="AB54" s="23">
        <f t="shared" si="6"/>
        <v>160.04499999999999</v>
      </c>
      <c r="AC54" s="23">
        <f t="shared" si="6"/>
        <v>154.87599999999998</v>
      </c>
      <c r="AD54" s="23">
        <f t="shared" si="6"/>
        <v>149.73999999999998</v>
      </c>
      <c r="AE54" s="23">
        <f t="shared" si="6"/>
        <v>149.58500000000001</v>
      </c>
      <c r="AF54" s="24">
        <f t="shared" si="5"/>
        <v>139.80835416666665</v>
      </c>
    </row>
    <row r="55" spans="2:36" ht="9.9499999999999993" customHeight="1">
      <c r="B55" s="32">
        <v>44</v>
      </c>
      <c r="C55" s="34">
        <v>19.079999999999998</v>
      </c>
      <c r="D55" s="34">
        <f>'[1]44'!$D$37</f>
        <v>14</v>
      </c>
      <c r="E55" s="34" t="str">
        <f>'[1]44'!$F$37</f>
        <v>-</v>
      </c>
      <c r="F55" s="34">
        <f>'[1]44'!$G$37</f>
        <v>149.72999999999999</v>
      </c>
      <c r="S55" s="22" t="s">
        <v>25</v>
      </c>
      <c r="T55" s="23">
        <f>MIN(T48:T53)</f>
        <v>99.4</v>
      </c>
      <c r="U55" s="23">
        <f t="shared" ref="U55:AE55" si="7">MIN(U48:U53)</f>
        <v>98.326666666666682</v>
      </c>
      <c r="V55" s="23">
        <f t="shared" si="7"/>
        <v>100.20833333333331</v>
      </c>
      <c r="W55" s="23">
        <f t="shared" si="7"/>
        <v>101.86666666666666</v>
      </c>
      <c r="X55" s="23"/>
      <c r="Y55" s="23"/>
      <c r="Z55" s="23"/>
      <c r="AA55" s="23"/>
      <c r="AB55" s="23">
        <f t="shared" si="7"/>
        <v>101.88</v>
      </c>
      <c r="AC55" s="23">
        <f t="shared" si="7"/>
        <v>102.88000000000002</v>
      </c>
      <c r="AD55" s="23">
        <f t="shared" si="7"/>
        <v>97.282499999999985</v>
      </c>
      <c r="AE55" s="23">
        <f t="shared" si="7"/>
        <v>92.963999999999999</v>
      </c>
      <c r="AF55" s="24">
        <f t="shared" si="5"/>
        <v>99.351020833333337</v>
      </c>
    </row>
    <row r="56" spans="2:36" ht="9.9499999999999993" customHeight="1">
      <c r="B56" s="30">
        <v>45</v>
      </c>
      <c r="C56" s="35">
        <v>19.079999999999998</v>
      </c>
      <c r="D56" s="35">
        <f>'[1]45'!$D$37</f>
        <v>14</v>
      </c>
      <c r="E56" s="35" t="str">
        <f>'[1]45'!$F$37</f>
        <v>-</v>
      </c>
      <c r="F56" s="35">
        <f>'[1]45'!$G$37</f>
        <v>155.69</v>
      </c>
      <c r="S56" s="22" t="s">
        <v>26</v>
      </c>
      <c r="T56" s="23">
        <f>AVERAGE(T48:T53)</f>
        <v>114.66125</v>
      </c>
      <c r="U56" s="23">
        <f t="shared" ref="U56:AE56" si="8">AVERAGE(U48:U53)</f>
        <v>115.94054166666666</v>
      </c>
      <c r="V56" s="23">
        <f t="shared" si="8"/>
        <v>111.56611111111111</v>
      </c>
      <c r="W56" s="23">
        <f t="shared" si="8"/>
        <v>103.6</v>
      </c>
      <c r="X56" s="23"/>
      <c r="Y56" s="23"/>
      <c r="Z56" s="23"/>
      <c r="AA56" s="23"/>
      <c r="AB56" s="23">
        <f t="shared" si="8"/>
        <v>123.70951007326006</v>
      </c>
      <c r="AC56" s="23">
        <f t="shared" si="8"/>
        <v>123.22665476190475</v>
      </c>
      <c r="AD56" s="23">
        <f t="shared" si="8"/>
        <v>119.72509523809525</v>
      </c>
      <c r="AE56" s="23">
        <f t="shared" si="8"/>
        <v>119.36446428571429</v>
      </c>
      <c r="AF56" s="24">
        <f t="shared" si="5"/>
        <v>116.47420339209401</v>
      </c>
    </row>
    <row r="57" spans="2:36" ht="9.9499999999999993" customHeight="1">
      <c r="B57" s="32">
        <v>46</v>
      </c>
      <c r="C57" s="34">
        <v>19.079999999999998</v>
      </c>
      <c r="D57" s="34">
        <f>'[1]46'!$D$37</f>
        <v>14</v>
      </c>
      <c r="E57" s="34" t="str">
        <f>'[1]46'!$F$37</f>
        <v>-</v>
      </c>
      <c r="F57" s="34">
        <f>'[1]46'!$G$37</f>
        <v>154.15</v>
      </c>
      <c r="S57" s="20"/>
      <c r="T57" s="20"/>
      <c r="U57" s="20"/>
      <c r="V57" s="20"/>
      <c r="W57" s="20"/>
      <c r="X57" s="20"/>
      <c r="Y57" s="20"/>
      <c r="Z57" s="20"/>
      <c r="AA57" s="20"/>
      <c r="AB57" s="20"/>
      <c r="AC57" s="20"/>
      <c r="AD57" s="20"/>
      <c r="AE57" s="20"/>
      <c r="AF57" s="20"/>
    </row>
    <row r="58" spans="2:36" ht="9.9499999999999993" customHeight="1">
      <c r="B58" s="30">
        <v>47</v>
      </c>
      <c r="C58" s="35">
        <v>19.079999999999998</v>
      </c>
      <c r="D58" s="35">
        <f>'[1]47'!$D$37</f>
        <v>12</v>
      </c>
      <c r="E58" s="35" t="str">
        <f>'[1]47'!$F$37</f>
        <v>-</v>
      </c>
      <c r="F58" s="35">
        <f>'[1]47'!$G$37</f>
        <v>154.15</v>
      </c>
      <c r="S58" s="19" t="s">
        <v>1</v>
      </c>
      <c r="T58" s="20"/>
      <c r="U58" s="20"/>
      <c r="V58" s="20"/>
      <c r="W58" s="20"/>
      <c r="X58" s="20"/>
      <c r="Y58" s="20"/>
      <c r="Z58" s="20"/>
      <c r="AA58" s="20"/>
      <c r="AB58" s="20"/>
      <c r="AC58" s="20"/>
      <c r="AD58" s="20"/>
      <c r="AE58" s="20"/>
      <c r="AF58" s="20"/>
    </row>
    <row r="59" spans="2:36" ht="9.9499999999999993" customHeight="1">
      <c r="B59" s="32">
        <v>48</v>
      </c>
      <c r="C59" s="34">
        <v>19.079999999999998</v>
      </c>
      <c r="D59" s="34">
        <f>'[1]48'!$D$37</f>
        <v>12</v>
      </c>
      <c r="E59" s="34" t="str">
        <f>'[1]48'!$F$37</f>
        <v>-</v>
      </c>
      <c r="F59" s="34">
        <f>'[1]48'!$G$37</f>
        <v>152.04</v>
      </c>
      <c r="S59" s="20"/>
      <c r="T59" s="21" t="s">
        <v>2</v>
      </c>
      <c r="U59" s="21" t="s">
        <v>3</v>
      </c>
      <c r="V59" s="21" t="s">
        <v>4</v>
      </c>
      <c r="W59" s="21" t="s">
        <v>5</v>
      </c>
      <c r="X59" s="21" t="s">
        <v>6</v>
      </c>
      <c r="Y59" s="21" t="s">
        <v>7</v>
      </c>
      <c r="Z59" s="21" t="s">
        <v>8</v>
      </c>
      <c r="AA59" s="21" t="s">
        <v>9</v>
      </c>
      <c r="AB59" s="21" t="s">
        <v>10</v>
      </c>
      <c r="AC59" s="21" t="s">
        <v>11</v>
      </c>
      <c r="AD59" s="21" t="s">
        <v>12</v>
      </c>
      <c r="AE59" s="21" t="s">
        <v>13</v>
      </c>
      <c r="AF59" s="20"/>
    </row>
    <row r="60" spans="2:36" ht="9.9499999999999993" customHeight="1">
      <c r="B60" s="30">
        <v>49</v>
      </c>
      <c r="C60" s="35">
        <v>19.079999999999998</v>
      </c>
      <c r="D60" s="35">
        <f>'[1]49'!$D$37</f>
        <v>12</v>
      </c>
      <c r="E60" s="35" t="str">
        <f>'[1]49'!$F$37</f>
        <v>-</v>
      </c>
      <c r="F60" s="35">
        <f>'[1]49'!$G$37</f>
        <v>146.12</v>
      </c>
      <c r="S60" s="22" t="s">
        <v>27</v>
      </c>
      <c r="T60" s="23">
        <f t="shared" ref="T60:AE62" si="9">T54</f>
        <v>133.67750000000001</v>
      </c>
      <c r="U60" s="23">
        <f t="shared" si="9"/>
        <v>135.95999999999998</v>
      </c>
      <c r="V60" s="23">
        <f t="shared" si="9"/>
        <v>129.25</v>
      </c>
      <c r="W60" s="23">
        <f t="shared" si="9"/>
        <v>105.33333333333333</v>
      </c>
      <c r="X60" s="23"/>
      <c r="Y60" s="23"/>
      <c r="Z60" s="23"/>
      <c r="AA60" s="23"/>
      <c r="AB60" s="23">
        <f t="shared" si="9"/>
        <v>160.04499999999999</v>
      </c>
      <c r="AC60" s="23">
        <f t="shared" si="9"/>
        <v>154.87599999999998</v>
      </c>
      <c r="AD60" s="23">
        <f t="shared" si="9"/>
        <v>149.73999999999998</v>
      </c>
      <c r="AE60" s="23">
        <f t="shared" si="9"/>
        <v>149.58500000000001</v>
      </c>
      <c r="AF60" s="20"/>
    </row>
    <row r="61" spans="2:36" ht="9.9499999999999993" customHeight="1">
      <c r="B61" s="32">
        <v>50</v>
      </c>
      <c r="C61" s="34">
        <v>19.079999999999998</v>
      </c>
      <c r="D61" s="34">
        <f>'[1]50'!$D$37</f>
        <v>12</v>
      </c>
      <c r="E61" s="34" t="str">
        <f>'[1]50'!$F$37</f>
        <v>-</v>
      </c>
      <c r="F61" s="34">
        <f>'[1]50'!$G$37</f>
        <v>144.12</v>
      </c>
      <c r="S61" s="22"/>
      <c r="T61" s="23">
        <f t="shared" si="9"/>
        <v>99.4</v>
      </c>
      <c r="U61" s="23">
        <f t="shared" si="9"/>
        <v>98.326666666666682</v>
      </c>
      <c r="V61" s="23">
        <f t="shared" si="9"/>
        <v>100.20833333333331</v>
      </c>
      <c r="W61" s="23">
        <f t="shared" si="9"/>
        <v>101.86666666666666</v>
      </c>
      <c r="X61" s="23"/>
      <c r="Y61" s="23"/>
      <c r="Z61" s="23"/>
      <c r="AA61" s="23"/>
      <c r="AB61" s="23">
        <f t="shared" si="9"/>
        <v>101.88</v>
      </c>
      <c r="AC61" s="23">
        <f t="shared" si="9"/>
        <v>102.88000000000002</v>
      </c>
      <c r="AD61" s="23">
        <f t="shared" si="9"/>
        <v>97.282499999999985</v>
      </c>
      <c r="AE61" s="23">
        <f t="shared" si="9"/>
        <v>92.963999999999999</v>
      </c>
      <c r="AF61" s="20"/>
    </row>
    <row r="62" spans="2:36" ht="9.9499999999999993" customHeight="1">
      <c r="B62" s="30">
        <v>51</v>
      </c>
      <c r="C62" s="35">
        <v>19.079999999999998</v>
      </c>
      <c r="D62" s="35">
        <f>'[1]51'!$D$37</f>
        <v>12</v>
      </c>
      <c r="E62" s="35" t="str">
        <f>'[1]51'!$F$37</f>
        <v>-</v>
      </c>
      <c r="F62" s="35">
        <f>'[1]51'!$G$37</f>
        <v>146.54</v>
      </c>
      <c r="S62" s="25" t="str">
        <f>S56</f>
        <v>Promedio 2019 - 2024</v>
      </c>
      <c r="T62" s="26">
        <f t="shared" si="9"/>
        <v>114.66125</v>
      </c>
      <c r="U62" s="26">
        <f t="shared" si="9"/>
        <v>115.94054166666666</v>
      </c>
      <c r="V62" s="26">
        <f t="shared" si="9"/>
        <v>111.56611111111111</v>
      </c>
      <c r="W62" s="26">
        <f t="shared" si="9"/>
        <v>103.6</v>
      </c>
      <c r="X62" s="26"/>
      <c r="Y62" s="26"/>
      <c r="Z62" s="26"/>
      <c r="AA62" s="26"/>
      <c r="AB62" s="26">
        <f t="shared" si="9"/>
        <v>123.70951007326006</v>
      </c>
      <c r="AC62" s="26">
        <f t="shared" si="9"/>
        <v>123.22665476190475</v>
      </c>
      <c r="AD62" s="26">
        <f t="shared" si="9"/>
        <v>119.72509523809525</v>
      </c>
      <c r="AE62" s="26">
        <f t="shared" si="9"/>
        <v>119.36446428571429</v>
      </c>
      <c r="AF62" s="20"/>
    </row>
    <row r="63" spans="2:36" ht="9.9499999999999993" customHeight="1">
      <c r="B63" s="32">
        <v>52</v>
      </c>
      <c r="C63" s="34"/>
      <c r="D63" s="34"/>
      <c r="E63" s="34"/>
      <c r="F63" s="34"/>
      <c r="S63" s="22">
        <v>2025</v>
      </c>
      <c r="T63" s="27">
        <f>AVERAGE(F12:F16)</f>
        <v>145.892</v>
      </c>
      <c r="U63" s="27">
        <f>AVERAGE(F17:F20)</f>
        <v>147</v>
      </c>
      <c r="V63" s="27"/>
      <c r="W63" s="27"/>
      <c r="X63" s="27"/>
      <c r="Y63" s="27"/>
      <c r="Z63" s="27"/>
      <c r="AA63" s="27"/>
      <c r="AB63" s="27">
        <f>AVERAGE(F47:F50)</f>
        <v>158.55500000000001</v>
      </c>
      <c r="AC63" s="27">
        <f>AVERAGE(F51:F55)</f>
        <v>151.85399999999998</v>
      </c>
      <c r="AD63" s="27">
        <f>AVERAGE(F56:F59)</f>
        <v>154.00749999999999</v>
      </c>
      <c r="AE63" s="27">
        <f>AVERAGE(F60:F63)</f>
        <v>145.59333333333333</v>
      </c>
      <c r="AF63" s="20"/>
    </row>
    <row r="64" spans="2:36" ht="9.9499999999999993" customHeight="1">
      <c r="B64"/>
      <c r="C64"/>
      <c r="D64"/>
      <c r="E64"/>
      <c r="F64"/>
      <c r="I64" s="15"/>
      <c r="J64" s="16"/>
      <c r="K64" s="16"/>
      <c r="L64" s="16"/>
      <c r="M64" s="17"/>
      <c r="N64" s="16"/>
      <c r="R64" s="16"/>
      <c r="AG64"/>
      <c r="AH64"/>
      <c r="AI64"/>
      <c r="AJ64"/>
    </row>
    <row r="65" spans="2:36" ht="9.9499999999999993" customHeight="1">
      <c r="B65"/>
      <c r="C65"/>
      <c r="D65"/>
      <c r="E65"/>
      <c r="F65"/>
      <c r="I65" s="15"/>
      <c r="J65" s="16"/>
      <c r="K65" s="16"/>
      <c r="L65" s="16"/>
      <c r="M65" s="17"/>
      <c r="N65" s="16"/>
      <c r="R65" s="16"/>
      <c r="AG65"/>
      <c r="AH65"/>
      <c r="AI65"/>
      <c r="AJ65"/>
    </row>
    <row r="66" spans="2:36">
      <c r="B66" s="7"/>
      <c r="C66" s="8"/>
      <c r="D66" s="8"/>
      <c r="E66" s="8"/>
      <c r="F66" s="8"/>
      <c r="S66" s="28"/>
      <c r="T66" s="29"/>
      <c r="U66" s="29"/>
      <c r="V66" s="29"/>
      <c r="W66" s="29"/>
      <c r="X66" s="29"/>
      <c r="Y66" s="29"/>
      <c r="Z66" s="29"/>
      <c r="AA66" s="29"/>
      <c r="AB66" s="29"/>
      <c r="AC66" s="29"/>
      <c r="AD66" s="29"/>
      <c r="AE66" s="29"/>
    </row>
    <row r="67" spans="2:36">
      <c r="B67"/>
      <c r="C67"/>
      <c r="D67"/>
      <c r="E67"/>
      <c r="F67"/>
      <c r="S67" s="28"/>
      <c r="T67" s="29"/>
      <c r="U67" s="29"/>
      <c r="V67" s="29"/>
      <c r="W67" s="29"/>
      <c r="X67" s="29"/>
      <c r="Y67" s="29"/>
      <c r="Z67" s="29"/>
      <c r="AA67" s="29"/>
      <c r="AB67" s="29"/>
      <c r="AC67" s="29"/>
      <c r="AD67" s="29"/>
      <c r="AE67" s="29"/>
    </row>
    <row r="68" spans="2:36">
      <c r="B68"/>
      <c r="C68"/>
      <c r="D68"/>
      <c r="E68"/>
      <c r="F68"/>
      <c r="S68" s="28"/>
      <c r="T68" s="29"/>
      <c r="U68" s="29"/>
      <c r="V68" s="29"/>
      <c r="W68" s="29"/>
      <c r="X68" s="29"/>
      <c r="Y68" s="29"/>
      <c r="Z68" s="29"/>
      <c r="AA68" s="29"/>
      <c r="AB68" s="29"/>
      <c r="AC68" s="29"/>
      <c r="AD68" s="29"/>
      <c r="AE68" s="29"/>
    </row>
    <row r="69" spans="2:36">
      <c r="B69"/>
      <c r="C69"/>
      <c r="D69"/>
      <c r="E69"/>
      <c r="F69"/>
      <c r="S69" s="28">
        <v>0.94099999999999995</v>
      </c>
      <c r="T69" s="29"/>
      <c r="U69" s="29"/>
      <c r="V69" s="29"/>
      <c r="W69" s="29"/>
      <c r="X69" s="29"/>
      <c r="Y69" s="29"/>
      <c r="Z69" s="29"/>
      <c r="AA69" s="29"/>
      <c r="AB69" s="29"/>
      <c r="AC69" s="29"/>
      <c r="AD69" s="29"/>
      <c r="AE69" s="29"/>
    </row>
    <row r="70" spans="2:36">
      <c r="B70"/>
      <c r="C70"/>
      <c r="D70"/>
      <c r="E70"/>
      <c r="F70"/>
      <c r="S70" s="28">
        <v>0.94099999999999995</v>
      </c>
      <c r="T70" s="29"/>
      <c r="U70" s="29"/>
      <c r="V70" s="29"/>
      <c r="W70" s="29"/>
      <c r="X70" s="29"/>
      <c r="Y70" s="29"/>
      <c r="Z70" s="29"/>
      <c r="AA70" s="29"/>
      <c r="AB70" s="29"/>
      <c r="AC70" s="29"/>
      <c r="AD70" s="29"/>
      <c r="AE70" s="29"/>
    </row>
    <row r="71" spans="2:36">
      <c r="B71"/>
      <c r="C71"/>
      <c r="D71"/>
      <c r="E71"/>
      <c r="F71"/>
      <c r="S71" s="28">
        <v>0.94099999999999995</v>
      </c>
      <c r="T71" s="29"/>
      <c r="U71" s="29"/>
      <c r="V71" s="29"/>
      <c r="W71" s="29"/>
      <c r="X71" s="29"/>
      <c r="Y71" s="29"/>
      <c r="Z71" s="29"/>
      <c r="AA71" s="29"/>
      <c r="AB71" s="29"/>
      <c r="AC71" s="29"/>
      <c r="AD71" s="29"/>
      <c r="AE71" s="29"/>
    </row>
    <row r="72" spans="2:36">
      <c r="B72"/>
      <c r="C72"/>
      <c r="D72"/>
      <c r="E72"/>
      <c r="F72"/>
      <c r="R72" s="17">
        <f t="shared" ref="R72:R80" si="10">(D12-C12)/C12</f>
        <v>0.78197064989517839</v>
      </c>
      <c r="S72" s="28">
        <v>0.69799999999999995</v>
      </c>
      <c r="T72" s="29"/>
      <c r="U72" s="29"/>
      <c r="V72" s="29"/>
      <c r="W72" s="29"/>
      <c r="X72" s="29"/>
      <c r="Y72" s="29"/>
      <c r="Z72" s="29"/>
      <c r="AA72" s="29"/>
      <c r="AB72" s="29"/>
      <c r="AC72" s="29"/>
      <c r="AD72" s="29"/>
      <c r="AE72" s="29"/>
    </row>
    <row r="73" spans="2:36">
      <c r="B73"/>
      <c r="C73"/>
      <c r="D73"/>
      <c r="E73"/>
      <c r="F73"/>
      <c r="R73" s="17">
        <f t="shared" si="10"/>
        <v>0.78197064989517839</v>
      </c>
      <c r="S73" s="28">
        <v>0.69799999999999995</v>
      </c>
    </row>
    <row r="74" spans="2:36">
      <c r="B74"/>
      <c r="C74"/>
      <c r="D74"/>
      <c r="E74"/>
      <c r="F74"/>
      <c r="R74" s="17">
        <f t="shared" si="10"/>
        <v>0.99161425576519935</v>
      </c>
      <c r="S74" s="28">
        <v>0.69799999999999995</v>
      </c>
    </row>
    <row r="75" spans="2:36">
      <c r="R75" s="17">
        <f t="shared" si="10"/>
        <v>0.99161425576519935</v>
      </c>
      <c r="S75" s="28">
        <v>0.69799999999999995</v>
      </c>
    </row>
    <row r="76" spans="2:36">
      <c r="R76" s="17">
        <f t="shared" si="10"/>
        <v>0.99161425576519935</v>
      </c>
      <c r="S76" s="28">
        <v>0.69799999999999995</v>
      </c>
    </row>
    <row r="77" spans="2:36">
      <c r="R77" s="17">
        <f t="shared" si="10"/>
        <v>0.99161425576519935</v>
      </c>
      <c r="S77" s="28">
        <v>0.69799999999999995</v>
      </c>
    </row>
    <row r="78" spans="2:36">
      <c r="R78" s="17">
        <f t="shared" si="10"/>
        <v>-1</v>
      </c>
      <c r="S78" s="28">
        <v>0.69799999999999995</v>
      </c>
    </row>
    <row r="79" spans="2:36">
      <c r="R79" s="17" t="e">
        <f t="shared" si="10"/>
        <v>#DIV/0!</v>
      </c>
      <c r="S79" s="28">
        <v>0.69799999999999995</v>
      </c>
    </row>
    <row r="80" spans="2:36">
      <c r="R80" s="17" t="e">
        <f t="shared" si="10"/>
        <v>#VALUE!</v>
      </c>
      <c r="S80" s="28">
        <v>1.0620000000000001</v>
      </c>
    </row>
    <row r="81" spans="18:19">
      <c r="R81" s="17" t="e">
        <f>(E21-C21)/C21</f>
        <v>#DIV/0!</v>
      </c>
      <c r="S81" s="28">
        <v>1.0620000000000001</v>
      </c>
    </row>
    <row r="82" spans="18:19">
      <c r="R82" s="17" t="e">
        <f>(D22-#REF!)/#REF!</f>
        <v>#REF!</v>
      </c>
      <c r="S82" s="28">
        <v>1.0620000000000001</v>
      </c>
    </row>
    <row r="83" spans="18:19">
      <c r="R83" s="17" t="e">
        <f t="shared" ref="R83:R92" si="11">(D23-C23)/C23</f>
        <v>#DIV/0!</v>
      </c>
    </row>
    <row r="84" spans="18:19">
      <c r="R84" s="17" t="e">
        <f t="shared" si="11"/>
        <v>#DIV/0!</v>
      </c>
    </row>
    <row r="85" spans="18:19">
      <c r="R85" s="17" t="e">
        <f t="shared" si="11"/>
        <v>#DIV/0!</v>
      </c>
    </row>
    <row r="86" spans="18:19">
      <c r="R86" s="17" t="e">
        <f t="shared" si="11"/>
        <v>#DIV/0!</v>
      </c>
    </row>
    <row r="87" spans="18:19">
      <c r="R87" s="17" t="e">
        <f t="shared" si="11"/>
        <v>#DIV/0!</v>
      </c>
    </row>
    <row r="88" spans="18:19">
      <c r="R88" s="17" t="e">
        <f t="shared" si="11"/>
        <v>#DIV/0!</v>
      </c>
    </row>
    <row r="89" spans="18:19">
      <c r="R89" s="17" t="e">
        <f t="shared" si="11"/>
        <v>#DIV/0!</v>
      </c>
    </row>
    <row r="90" spans="18:19">
      <c r="R90" s="17" t="e">
        <f t="shared" si="11"/>
        <v>#DIV/0!</v>
      </c>
    </row>
    <row r="91" spans="18:19">
      <c r="R91" s="17" t="e">
        <f t="shared" si="11"/>
        <v>#DIV/0!</v>
      </c>
    </row>
    <row r="92" spans="18:19">
      <c r="R92" s="17" t="e">
        <f t="shared" si="11"/>
        <v>#DIV/0!</v>
      </c>
    </row>
    <row r="93" spans="18:19">
      <c r="R93" s="17" t="e">
        <f t="shared" ref="R93:R123" si="12">(D34-C34)/C34</f>
        <v>#DIV/0!</v>
      </c>
    </row>
    <row r="94" spans="18:19">
      <c r="R94" s="17" t="e">
        <f t="shared" si="12"/>
        <v>#DIV/0!</v>
      </c>
    </row>
    <row r="95" spans="18:19">
      <c r="R95" s="17" t="e">
        <f t="shared" si="12"/>
        <v>#DIV/0!</v>
      </c>
    </row>
    <row r="96" spans="18:19">
      <c r="R96" s="17" t="e">
        <f t="shared" si="12"/>
        <v>#DIV/0!</v>
      </c>
    </row>
    <row r="97" spans="18:18">
      <c r="R97" s="17" t="e">
        <f t="shared" si="12"/>
        <v>#DIV/0!</v>
      </c>
    </row>
    <row r="98" spans="18:18">
      <c r="R98" s="17" t="e">
        <f t="shared" si="12"/>
        <v>#DIV/0!</v>
      </c>
    </row>
    <row r="99" spans="18:18">
      <c r="R99" s="17" t="e">
        <f t="shared" si="12"/>
        <v>#DIV/0!</v>
      </c>
    </row>
    <row r="100" spans="18:18">
      <c r="R100" s="17" t="e">
        <f t="shared" si="12"/>
        <v>#DIV/0!</v>
      </c>
    </row>
    <row r="101" spans="18:18">
      <c r="R101" s="17" t="e">
        <f t="shared" si="12"/>
        <v>#DIV/0!</v>
      </c>
    </row>
    <row r="102" spans="18:18">
      <c r="R102" s="17" t="e">
        <f t="shared" si="12"/>
        <v>#DIV/0!</v>
      </c>
    </row>
    <row r="103" spans="18:18">
      <c r="R103" s="17" t="e">
        <f t="shared" si="12"/>
        <v>#DIV/0!</v>
      </c>
    </row>
    <row r="104" spans="18:18">
      <c r="R104" s="17" t="e">
        <f t="shared" si="12"/>
        <v>#VALUE!</v>
      </c>
    </row>
    <row r="105" spans="18:18">
      <c r="R105" s="17" t="e">
        <f t="shared" si="12"/>
        <v>#DIV/0!</v>
      </c>
    </row>
    <row r="106" spans="18:18">
      <c r="R106" s="17">
        <f t="shared" si="12"/>
        <v>0.20545073375262066</v>
      </c>
    </row>
    <row r="107" spans="18:18">
      <c r="R107" s="17">
        <f t="shared" si="12"/>
        <v>0.20545073375262066</v>
      </c>
    </row>
    <row r="108" spans="18:18">
      <c r="R108" s="17">
        <f t="shared" si="12"/>
        <v>0.20545073375262066</v>
      </c>
    </row>
    <row r="109" spans="18:18">
      <c r="R109" s="17">
        <f t="shared" si="12"/>
        <v>-5.6603773584905578E-2</v>
      </c>
    </row>
    <row r="110" spans="18:18">
      <c r="R110" s="17">
        <f t="shared" si="12"/>
        <v>-5.6603773584905578E-2</v>
      </c>
    </row>
    <row r="111" spans="18:18">
      <c r="R111" s="17">
        <f t="shared" si="12"/>
        <v>-5.6603773584905578E-2</v>
      </c>
    </row>
    <row r="112" spans="18:18">
      <c r="R112" s="17">
        <f t="shared" si="12"/>
        <v>-5.6603773584905578E-2</v>
      </c>
    </row>
    <row r="113" spans="18:18">
      <c r="R113" s="17">
        <f t="shared" si="12"/>
        <v>-0.26624737945492655</v>
      </c>
    </row>
    <row r="114" spans="18:18">
      <c r="R114" s="17">
        <f t="shared" si="12"/>
        <v>-0.26624737945492655</v>
      </c>
    </row>
    <row r="115" spans="18:18">
      <c r="R115" s="17">
        <f t="shared" si="12"/>
        <v>-0.26624737945492655</v>
      </c>
    </row>
    <row r="116" spans="18:18">
      <c r="R116" s="17">
        <f t="shared" si="12"/>
        <v>-0.26624737945492655</v>
      </c>
    </row>
    <row r="117" spans="18:18">
      <c r="R117" s="17">
        <f t="shared" si="12"/>
        <v>-0.37106918238993702</v>
      </c>
    </row>
    <row r="118" spans="18:18">
      <c r="R118" s="17">
        <f t="shared" si="12"/>
        <v>-0.37106918238993702</v>
      </c>
    </row>
    <row r="119" spans="18:18">
      <c r="R119" s="17">
        <f t="shared" si="12"/>
        <v>-0.37106918238993702</v>
      </c>
    </row>
    <row r="120" spans="18:18">
      <c r="R120" s="17">
        <f t="shared" si="12"/>
        <v>-0.37106918238993702</v>
      </c>
    </row>
    <row r="121" spans="18:18">
      <c r="R121" s="17">
        <f t="shared" si="12"/>
        <v>-0.37106918238993702</v>
      </c>
    </row>
    <row r="122" spans="18:18">
      <c r="R122" s="17" t="e">
        <f t="shared" si="12"/>
        <v>#DIV/0!</v>
      </c>
    </row>
    <row r="123" spans="18:18">
      <c r="R123" s="17" t="e">
        <f t="shared" si="12"/>
        <v>#DIV/0!</v>
      </c>
    </row>
  </sheetData>
  <mergeCells count="5">
    <mergeCell ref="B10:B11"/>
    <mergeCell ref="C11:F11"/>
    <mergeCell ref="B6:L6"/>
    <mergeCell ref="B8:L9"/>
    <mergeCell ref="C20:F20"/>
  </mergeCells>
  <printOptions horizont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Patata fresco libre</vt:lpstr>
      <vt:lpstr>'Patata fresco libre'!Área_de_impresión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Santos Moratinos</dc:creator>
  <cp:lastModifiedBy>María Villena Fernández</cp:lastModifiedBy>
  <cp:lastPrinted>2023-02-21T09:59:32Z</cp:lastPrinted>
  <dcterms:created xsi:type="dcterms:W3CDTF">2020-02-25T07:23:09Z</dcterms:created>
  <dcterms:modified xsi:type="dcterms:W3CDTF">2025-12-23T11:48:32Z</dcterms:modified>
</cp:coreProperties>
</file>