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amarilla'!$A$1:$M$68</definedName>
    <definedName name="_xlnm.Print_Area" localSheetId="1">'Acelga verde'!$A$1:$M$68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5" l="1"/>
  <c r="E59" i="5"/>
  <c r="D59" i="5"/>
  <c r="F58" i="5" l="1"/>
  <c r="E58" i="5"/>
  <c r="D58" i="5"/>
  <c r="F57" i="5" l="1"/>
  <c r="E57" i="5"/>
  <c r="D57" i="5"/>
  <c r="F56" i="5" l="1"/>
  <c r="E56" i="5"/>
  <c r="D56" i="5"/>
  <c r="AD42" i="5" s="1"/>
  <c r="AD63" i="5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 l="1"/>
  <c r="AC63" i="5" s="1"/>
  <c r="E51" i="5"/>
  <c r="D51" i="5"/>
  <c r="AC42" i="5" s="1"/>
  <c r="F50" i="5" l="1"/>
  <c r="E50" i="5"/>
  <c r="D50" i="5"/>
  <c r="F49" i="5" l="1"/>
  <c r="E49" i="5"/>
  <c r="D49" i="5"/>
  <c r="F48" i="5" l="1"/>
  <c r="E48" i="5"/>
  <c r="D48" i="5"/>
  <c r="F47" i="5" l="1"/>
  <c r="AB63" i="5" s="1"/>
  <c r="E47" i="5"/>
  <c r="D47" i="5"/>
  <c r="AB42" i="5" s="1"/>
  <c r="F46" i="5" l="1"/>
  <c r="E46" i="5"/>
  <c r="D46" i="5"/>
  <c r="F45" i="5" l="1"/>
  <c r="E45" i="5"/>
  <c r="D45" i="5"/>
  <c r="F44" i="5" l="1"/>
  <c r="E44" i="5"/>
  <c r="D44" i="5"/>
  <c r="F43" i="5" l="1"/>
  <c r="AA63" i="5" s="1"/>
  <c r="E43" i="5"/>
  <c r="D43" i="5"/>
  <c r="AA42" i="5" s="1"/>
  <c r="F42" i="5" l="1"/>
  <c r="E42" i="5"/>
  <c r="D42" i="5"/>
  <c r="F41" i="5" l="1"/>
  <c r="E41" i="5"/>
  <c r="D41" i="5"/>
  <c r="F40" i="5" l="1"/>
  <c r="E40" i="5"/>
  <c r="D40" i="5"/>
  <c r="F39" i="5" l="1"/>
  <c r="E39" i="5"/>
  <c r="D39" i="5"/>
  <c r="F38" i="5" l="1"/>
  <c r="Z63" i="5" s="1"/>
  <c r="E38" i="5"/>
  <c r="D38" i="5"/>
  <c r="Z42" i="5" s="1"/>
  <c r="F37" i="5" l="1"/>
  <c r="E37" i="5"/>
  <c r="D37" i="5"/>
  <c r="F36" i="5" l="1"/>
  <c r="E36" i="5"/>
  <c r="D36" i="5"/>
  <c r="F35" i="5" l="1"/>
  <c r="E35" i="5"/>
  <c r="D35" i="5"/>
  <c r="F34" i="5" l="1"/>
  <c r="Y63" i="5" s="1"/>
  <c r="E34" i="5"/>
  <c r="D34" i="5"/>
  <c r="Y42" i="5" s="1"/>
  <c r="F33" i="5" l="1"/>
  <c r="E33" i="5"/>
  <c r="D33" i="5"/>
  <c r="F32" i="5" l="1"/>
  <c r="E32" i="5"/>
  <c r="D32" i="5"/>
  <c r="F31" i="5" l="1"/>
  <c r="E31" i="5"/>
  <c r="D31" i="5"/>
  <c r="F31" i="4"/>
  <c r="E31" i="4"/>
  <c r="D31" i="4"/>
  <c r="F30" i="4" l="1"/>
  <c r="E30" i="4"/>
  <c r="D30" i="4"/>
  <c r="F30" i="5"/>
  <c r="E30" i="5"/>
  <c r="D30" i="5"/>
  <c r="F29" i="5" l="1"/>
  <c r="X63" i="5" s="1"/>
  <c r="E29" i="5"/>
  <c r="D29" i="5"/>
  <c r="X42" i="5" s="1"/>
  <c r="F29" i="4"/>
  <c r="X63" i="4" s="1"/>
  <c r="E29" i="4"/>
  <c r="D29" i="4"/>
  <c r="X42" i="4" s="1"/>
  <c r="F28" i="5" l="1"/>
  <c r="E28" i="5"/>
  <c r="D28" i="5"/>
  <c r="F28" i="4"/>
  <c r="E28" i="4"/>
  <c r="D28" i="4"/>
  <c r="F27" i="5" l="1"/>
  <c r="E27" i="5"/>
  <c r="D27" i="5"/>
  <c r="F27" i="4"/>
  <c r="E27" i="4"/>
  <c r="D27" i="4"/>
  <c r="F26" i="5" l="1"/>
  <c r="E26" i="5"/>
  <c r="D26" i="5"/>
  <c r="F26" i="4"/>
  <c r="E26" i="4"/>
  <c r="D26" i="4"/>
  <c r="F25" i="5" l="1"/>
  <c r="W63" i="5" s="1"/>
  <c r="E25" i="5"/>
  <c r="D25" i="5"/>
  <c r="W42" i="5" s="1"/>
  <c r="F25" i="4"/>
  <c r="W63" i="4" s="1"/>
  <c r="E25" i="4"/>
  <c r="D25" i="4"/>
  <c r="W42" i="4" s="1"/>
  <c r="F24" i="5" l="1"/>
  <c r="E24" i="5"/>
  <c r="D24" i="5"/>
  <c r="F24" i="4"/>
  <c r="E24" i="4"/>
  <c r="D24" i="4"/>
  <c r="F23" i="4" l="1"/>
  <c r="E23" i="4"/>
  <c r="D23" i="4"/>
  <c r="F23" i="5"/>
  <c r="E23" i="5"/>
  <c r="D23" i="5"/>
  <c r="F22" i="4" l="1"/>
  <c r="E22" i="4"/>
  <c r="D22" i="4"/>
  <c r="F22" i="5"/>
  <c r="E22" i="5"/>
  <c r="D22" i="5"/>
  <c r="F21" i="4" l="1"/>
  <c r="V63" i="4" s="1"/>
  <c r="E21" i="4"/>
  <c r="D21" i="4"/>
  <c r="V42" i="4" s="1"/>
  <c r="F21" i="5"/>
  <c r="V63" i="5" s="1"/>
  <c r="E21" i="5"/>
  <c r="D21" i="5"/>
  <c r="V42" i="5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5" l="1"/>
  <c r="E18" i="5"/>
  <c r="D18" i="5"/>
  <c r="F18" i="4"/>
  <c r="E18" i="4"/>
  <c r="D18" i="4"/>
  <c r="F17" i="4" l="1"/>
  <c r="U63" i="4" s="1"/>
  <c r="E17" i="4"/>
  <c r="D17" i="4"/>
  <c r="U42" i="4" s="1"/>
  <c r="F17" i="5"/>
  <c r="U63" i="5" s="1"/>
  <c r="E17" i="5"/>
  <c r="D17" i="5"/>
  <c r="U42" i="5" s="1"/>
  <c r="F16" i="5" l="1"/>
  <c r="E16" i="5"/>
  <c r="D16" i="5"/>
  <c r="F16" i="4"/>
  <c r="E16" i="4"/>
  <c r="D16" i="4"/>
  <c r="F15" i="5" l="1"/>
  <c r="E15" i="5"/>
  <c r="D15" i="5"/>
  <c r="F15" i="4"/>
  <c r="E15" i="4"/>
  <c r="D15" i="4"/>
  <c r="F14" i="5" l="1"/>
  <c r="E14" i="5"/>
  <c r="D14" i="5"/>
  <c r="F14" i="4"/>
  <c r="E14" i="4"/>
  <c r="D14" i="4"/>
  <c r="F13" i="4" l="1"/>
  <c r="E13" i="4"/>
  <c r="D13" i="4"/>
  <c r="F13" i="5"/>
  <c r="E13" i="5"/>
  <c r="D13" i="5"/>
  <c r="F12" i="5" l="1"/>
  <c r="T63" i="5" s="1"/>
  <c r="E12" i="5"/>
  <c r="D12" i="5"/>
  <c r="T42" i="5" s="1"/>
  <c r="F12" i="4"/>
  <c r="T63" i="4" s="1"/>
  <c r="E12" i="4"/>
  <c r="D12" i="4"/>
  <c r="T42" i="4" s="1"/>
  <c r="R117" i="5" l="1"/>
  <c r="R118" i="5"/>
  <c r="R119" i="5"/>
  <c r="R120" i="5"/>
  <c r="R121" i="5"/>
  <c r="R122" i="5"/>
  <c r="R123" i="5"/>
  <c r="R124" i="5"/>
  <c r="R116" i="5" l="1"/>
  <c r="R115" i="5"/>
  <c r="R114" i="5" l="1"/>
  <c r="R93" i="4" l="1"/>
  <c r="R93" i="5"/>
  <c r="U56" i="5" l="1"/>
  <c r="V56" i="5"/>
  <c r="W56" i="5"/>
  <c r="X56" i="5"/>
  <c r="Y56" i="5"/>
  <c r="Z56" i="5"/>
  <c r="AA56" i="5"/>
  <c r="AB56" i="5"/>
  <c r="AC56" i="5"/>
  <c r="AD56" i="5"/>
  <c r="AE56" i="5"/>
  <c r="U55" i="5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6" i="5"/>
  <c r="T55" i="5"/>
  <c r="T54" i="5"/>
  <c r="AF53" i="5"/>
  <c r="U35" i="5"/>
  <c r="V35" i="5"/>
  <c r="W35" i="5"/>
  <c r="X35" i="5"/>
  <c r="Y35" i="5"/>
  <c r="Z35" i="5"/>
  <c r="AA35" i="5"/>
  <c r="AB35" i="5"/>
  <c r="AC35" i="5"/>
  <c r="AD35" i="5"/>
  <c r="AE35" i="5"/>
  <c r="U34" i="5"/>
  <c r="V34" i="5"/>
  <c r="W34" i="5"/>
  <c r="X34" i="5"/>
  <c r="Y34" i="5"/>
  <c r="Z34" i="5"/>
  <c r="AA34" i="5"/>
  <c r="AB34" i="5"/>
  <c r="AC34" i="5"/>
  <c r="AD34" i="5"/>
  <c r="AE34" i="5"/>
  <c r="U33" i="5"/>
  <c r="V33" i="5"/>
  <c r="W33" i="5"/>
  <c r="X33" i="5"/>
  <c r="Y33" i="5"/>
  <c r="Z33" i="5"/>
  <c r="AA33" i="5"/>
  <c r="AB33" i="5"/>
  <c r="AC33" i="5"/>
  <c r="AD33" i="5"/>
  <c r="AE33" i="5"/>
  <c r="T35" i="5"/>
  <c r="T34" i="5"/>
  <c r="T33" i="5"/>
  <c r="AF32" i="5"/>
  <c r="T54" i="4"/>
  <c r="T34" i="4"/>
  <c r="T33" i="4"/>
  <c r="AE56" i="4" l="1"/>
  <c r="U56" i="4"/>
  <c r="V56" i="4"/>
  <c r="W56" i="4"/>
  <c r="X56" i="4"/>
  <c r="Y56" i="4"/>
  <c r="Z56" i="4"/>
  <c r="AA56" i="4"/>
  <c r="AB56" i="4"/>
  <c r="AC56" i="4"/>
  <c r="AD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R124" i="4" l="1"/>
  <c r="R123" i="4" l="1"/>
  <c r="R81" i="4" l="1"/>
  <c r="R79" i="5" l="1"/>
  <c r="R78" i="5"/>
  <c r="R77" i="5"/>
  <c r="R76" i="5"/>
  <c r="R75" i="5"/>
  <c r="R74" i="5"/>
  <c r="R73" i="5"/>
  <c r="R72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AE62" i="5"/>
  <c r="AD62" i="5"/>
  <c r="AA62" i="5"/>
  <c r="X62" i="5"/>
  <c r="W62" i="5"/>
  <c r="V62" i="5"/>
  <c r="S62" i="5"/>
  <c r="AC61" i="5"/>
  <c r="AB61" i="5"/>
  <c r="AA61" i="5"/>
  <c r="X61" i="5"/>
  <c r="U61" i="5"/>
  <c r="T61" i="5"/>
  <c r="AE60" i="5"/>
  <c r="AC60" i="5"/>
  <c r="AB60" i="5"/>
  <c r="Y60" i="5"/>
  <c r="X60" i="5"/>
  <c r="W60" i="5"/>
  <c r="U60" i="5"/>
  <c r="T60" i="5"/>
  <c r="AC62" i="5"/>
  <c r="AB62" i="5"/>
  <c r="Z62" i="5"/>
  <c r="Y62" i="5"/>
  <c r="U62" i="5"/>
  <c r="AF56" i="5"/>
  <c r="AE61" i="5"/>
  <c r="AD61" i="5"/>
  <c r="Z61" i="5"/>
  <c r="Y61" i="5"/>
  <c r="W61" i="5"/>
  <c r="V61" i="5"/>
  <c r="AF55" i="5"/>
  <c r="AD60" i="5"/>
  <c r="AA60" i="5"/>
  <c r="Z60" i="5"/>
  <c r="V60" i="5"/>
  <c r="AF54" i="5"/>
  <c r="AC41" i="5"/>
  <c r="AB41" i="5"/>
  <c r="AA41" i="5"/>
  <c r="X41" i="5"/>
  <c r="U41" i="5"/>
  <c r="T41" i="5"/>
  <c r="S41" i="5"/>
  <c r="AC40" i="5"/>
  <c r="Z40" i="5"/>
  <c r="Y40" i="5"/>
  <c r="X40" i="5"/>
  <c r="U40" i="5"/>
  <c r="AD39" i="5"/>
  <c r="AC39" i="5"/>
  <c r="AB39" i="5"/>
  <c r="Z39" i="5"/>
  <c r="Y39" i="5"/>
  <c r="V39" i="5"/>
  <c r="U39" i="5"/>
  <c r="T39" i="5"/>
  <c r="AE41" i="5"/>
  <c r="AD41" i="5"/>
  <c r="Z41" i="5"/>
  <c r="Y41" i="5"/>
  <c r="W41" i="5"/>
  <c r="V41" i="5"/>
  <c r="AF35" i="5"/>
  <c r="AE40" i="5"/>
  <c r="AD40" i="5"/>
  <c r="AB40" i="5"/>
  <c r="AA40" i="5"/>
  <c r="W40" i="5"/>
  <c r="V40" i="5"/>
  <c r="T40" i="5"/>
  <c r="AE39" i="5"/>
  <c r="AA39" i="5"/>
  <c r="AF33" i="5"/>
  <c r="W39" i="5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R80" i="5" l="1"/>
  <c r="T62" i="5"/>
  <c r="AF34" i="5"/>
  <c r="X39" i="5"/>
  <c r="AF56" i="4" l="1"/>
  <c r="AF55" i="4"/>
  <c r="AF54" i="4"/>
  <c r="AF35" i="4" l="1"/>
  <c r="AF34" i="4"/>
  <c r="AF33" i="4"/>
  <c r="S62" i="4"/>
  <c r="S41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<sst xmlns="http://schemas.openxmlformats.org/spreadsheetml/2006/main" count="145" uniqueCount="36">
  <si>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</si>
  <si>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</si>
  <si>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</si>
  <si>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</si>
  <si>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</si>
  <si>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</si>
  <si>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</si>
  <si>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</si>
  <si>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</si>
  <si>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</si>
  <si>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</si>
  <si>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</si>
  <si>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</si>
  <si>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</si>
  <si>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</si>
  <si>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</si>
  <si>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</si>
  <si>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</si>
  <si>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</si>
  <si>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</si>
  <si>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</si>
  <si>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</si>
  <si>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Por matas (aire libre e invernadero)</t>
  </si>
  <si>
    <t>Por hojas (invernadero)</t>
  </si>
  <si>
    <t>Acelga verde por mata. Precios Percibidos Agricultor. €/kg</t>
  </si>
  <si>
    <t>Máximo mensual entre 2019 y 2024</t>
  </si>
  <si>
    <t>Mínimo mensual entre 2019 y 2024</t>
  </si>
  <si>
    <t>Promedio 2019 - 2024</t>
  </si>
  <si>
    <t>Rango de precios 2019 - 2024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</si>
  <si>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amarilla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</si>
  <si>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</si>
  <si>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Semana 22 a 45 coste producción al aire libre. Desde la 46 en invernadero.</t>
  </si>
  <si>
    <t>Nota</t>
  </si>
  <si>
    <t>FIN DE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</si>
  <si>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amarilla por hojas en La Rioja en el año 2024 se ha calculado en 41,70 €/100 kg para un rendimiento medio de 
      66.300 kg/ha en invernadero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68% por encima de los costes de producción soportados.
</t>
    </r>
    <r>
      <rPr>
        <sz val="12"/>
        <color rgb="FF253746"/>
        <rFont val="Riojana Black"/>
      </rPr>
      <t/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</si>
  <si>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verde por matas en La Rioja en el año 2024 se ha calculado en 42,68 €/100 kg para un rendimiento medio de 52.125 kg/ha en invernadero y de  31,12 €/100 kg para un rendimiento medio de 38.000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93%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 Desde la semana 21, el coste fijado es el de calle.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</si>
</sst>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amarilla'!$T$39:$AE$39</c:f>
              <c:numCache>
                <c:formatCode>0.00</c:formatCode>
                <c:ptCount val="12"/>
                <c:pt idx="0">
                  <c:v>0.8</c:v>
                </c:pt>
                <c:pt idx="1">
                  <c:v>0.95</c:v>
                </c:pt>
                <c:pt idx="2">
                  <c:v>0.91999999999999993</c:v>
                </c:pt>
                <c:pt idx="3">
                  <c:v>0.7</c:v>
                </c:pt>
                <c:pt idx="4">
                  <c:v>0.875</c:v>
                </c:pt>
                <c:pt idx="5">
                  <c:v>1</c:v>
                </c:pt>
                <c:pt idx="6">
                  <c:v>0.9</c:v>
                </c:pt>
                <c:pt idx="7">
                  <c:v>1</c:v>
                </c:pt>
                <c:pt idx="8">
                  <c:v>0.9</c:v>
                </c:pt>
                <c:pt idx="9">
                  <c:v>0.83000000000000007</c:v>
                </c:pt>
                <c:pt idx="10">
                  <c:v>0.75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amarilla'!$T$40:$AE$40</c:f>
              <c:numCache>
                <c:formatCode>0.00</c:formatCode>
                <c:ptCount val="12"/>
                <c:pt idx="0">
                  <c:v>0.6875</c:v>
                </c:pt>
                <c:pt idx="1">
                  <c:v>0.63749999999999996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0.53749999999999998</c:v>
                </c:pt>
                <c:pt idx="5">
                  <c:v>0.6</c:v>
                </c:pt>
                <c:pt idx="6">
                  <c:v>0.6875</c:v>
                </c:pt>
                <c:pt idx="7">
                  <c:v>0.625</c:v>
                </c:pt>
                <c:pt idx="8">
                  <c:v>0.625</c:v>
                </c:pt>
                <c:pt idx="9">
                  <c:v>0.58329999999999993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amarilla'!$S$41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amarilla'!$T$41:$AE$41</c:f>
              <c:numCache>
                <c:formatCode>0.00</c:formatCode>
                <c:ptCount val="12"/>
                <c:pt idx="0">
                  <c:v>0.75208333333333333</c:v>
                </c:pt>
                <c:pt idx="1">
                  <c:v>0.78013333333333346</c:v>
                </c:pt>
                <c:pt idx="2">
                  <c:v>0.72888333333333322</c:v>
                </c:pt>
                <c:pt idx="3">
                  <c:v>0.62778333333333336</c:v>
                </c:pt>
                <c:pt idx="4">
                  <c:v>0.67583333333333329</c:v>
                </c:pt>
                <c:pt idx="5">
                  <c:v>0.81833333333333336</c:v>
                </c:pt>
                <c:pt idx="6">
                  <c:v>0.79291666666666671</c:v>
                </c:pt>
                <c:pt idx="7">
                  <c:v>0.79028333333333345</c:v>
                </c:pt>
                <c:pt idx="8">
                  <c:v>0.75916666666666677</c:v>
                </c:pt>
                <c:pt idx="9">
                  <c:v>0.71721666666666672</c:v>
                </c:pt>
                <c:pt idx="10">
                  <c:v>0.65625</c:v>
                </c:pt>
                <c:pt idx="11">
                  <c:v>0.61958333333333337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amarilla'!$T$42:$AE$42</c:f>
              <c:numCache>
                <c:formatCode>0.00</c:formatCode>
                <c:ptCount val="12"/>
                <c:pt idx="0">
                  <c:v>0.72</c:v>
                </c:pt>
                <c:pt idx="1">
                  <c:v>0.85000000000000009</c:v>
                </c:pt>
                <c:pt idx="2">
                  <c:v>0.77500000000000013</c:v>
                </c:pt>
                <c:pt idx="3">
                  <c:v>0.6875</c:v>
                </c:pt>
                <c:pt idx="4">
                  <c:v>0.69999999999999984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amarilla'!$T$60:$AE$60</c:f>
              <c:numCache>
                <c:formatCode>0.00</c:formatCode>
                <c:ptCount val="12"/>
                <c:pt idx="0">
                  <c:v>1.7975000000000001</c:v>
                </c:pt>
                <c:pt idx="1">
                  <c:v>1.8180000000000001</c:v>
                </c:pt>
                <c:pt idx="2">
                  <c:v>1.9460000000000002</c:v>
                </c:pt>
                <c:pt idx="3">
                  <c:v>1.9675</c:v>
                </c:pt>
                <c:pt idx="4">
                  <c:v>2.0375000000000001</c:v>
                </c:pt>
                <c:pt idx="5">
                  <c:v>2.1100000000000003</c:v>
                </c:pt>
                <c:pt idx="6">
                  <c:v>1.9724999999999999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amarilla'!$T$61:$AE$61</c:f>
              <c:numCache>
                <c:formatCode>0.00</c:formatCode>
                <c:ptCount val="12"/>
                <c:pt idx="0">
                  <c:v>1.4049999999999998</c:v>
                </c:pt>
                <c:pt idx="1">
                  <c:v>1.369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1.5383333333333333</c:v>
                </c:pt>
                <c:pt idx="5">
                  <c:v>1.3808333333333334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1.4824999999999999</c:v>
                </c:pt>
                <c:pt idx="10">
                  <c:v>1.504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amarilla'!$S$62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amarilla'!$T$62:$AE$62</c:f>
              <c:numCache>
                <c:formatCode>0.00</c:formatCode>
                <c:ptCount val="12"/>
                <c:pt idx="0">
                  <c:v>1.5688541666666664</c:v>
                </c:pt>
                <c:pt idx="1">
                  <c:v>1.6000833333333333</c:v>
                </c:pt>
                <c:pt idx="2">
                  <c:v>1.6345902777777779</c:v>
                </c:pt>
                <c:pt idx="3">
                  <c:v>1.6682222222222223</c:v>
                </c:pt>
                <c:pt idx="4">
                  <c:v>1.8150555555555554</c:v>
                </c:pt>
                <c:pt idx="5">
                  <c:v>1.8046388888888891</c:v>
                </c:pt>
                <c:pt idx="6">
                  <c:v>1.7276952819653824</c:v>
                </c:pt>
                <c:pt idx="7">
                  <c:v>1.8627500000000001</c:v>
                </c:pt>
                <c:pt idx="8">
                  <c:v>1.9005555555555558</c:v>
                </c:pt>
                <c:pt idx="9">
                  <c:v>1.8279166666666666</c:v>
                </c:pt>
                <c:pt idx="10">
                  <c:v>1.7762916666666666</c:v>
                </c:pt>
                <c:pt idx="11">
                  <c:v>1.6497777777777778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amarilla'!$T$63:$AE$63</c:f>
              <c:numCache>
                <c:formatCode>0.00</c:formatCode>
                <c:ptCount val="12"/>
                <c:pt idx="0">
                  <c:v>1.966</c:v>
                </c:pt>
                <c:pt idx="1">
                  <c:v>1.9875</c:v>
                </c:pt>
                <c:pt idx="2">
                  <c:v>2.0975000000000001</c:v>
                </c:pt>
                <c:pt idx="3">
                  <c:v>2.105</c:v>
                </c:pt>
                <c:pt idx="4">
                  <c:v>2.2533333333333334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amarilla'!$C$12:$C$66</c:f>
              <c:numCache>
                <c:formatCode>0.00</c:formatCode>
                <c:ptCount val="55"/>
                <c:pt idx="0" formatCode="#,##0.00">
                  <c:v>0.41699999999999998</c:v>
                </c:pt>
                <c:pt idx="1">
                  <c:v>0.41699999999999998</c:v>
                </c:pt>
                <c:pt idx="2" formatCode="#,##0.00">
                  <c:v>0.41699999999999998</c:v>
                </c:pt>
                <c:pt idx="3" formatCode="#,##0.00">
                  <c:v>0.41699999999999998</c:v>
                </c:pt>
                <c:pt idx="4" formatCode="#,##0.00">
                  <c:v>0.41699999999999998</c:v>
                </c:pt>
                <c:pt idx="5" formatCode="#,##0.00">
                  <c:v>0.41699999999999998</c:v>
                </c:pt>
                <c:pt idx="6" formatCode="#,##0.00">
                  <c:v>0.41699999999999998</c:v>
                </c:pt>
                <c:pt idx="7" formatCode="#,##0.00">
                  <c:v>0.41699999999999998</c:v>
                </c:pt>
                <c:pt idx="8" formatCode="#,##0.00">
                  <c:v>0.41699999999999998</c:v>
                </c:pt>
                <c:pt idx="9" formatCode="#,##0.00">
                  <c:v>0.41699999999999998</c:v>
                </c:pt>
                <c:pt idx="10" formatCode="#,##0.00">
                  <c:v>0.41699999999999998</c:v>
                </c:pt>
                <c:pt idx="11" formatCode="#,##0.00">
                  <c:v>0.41699999999999998</c:v>
                </c:pt>
                <c:pt idx="12" formatCode="#,##0.00">
                  <c:v>0.41699999999999998</c:v>
                </c:pt>
                <c:pt idx="13" formatCode="#,##0.00">
                  <c:v>0.41699999999999998</c:v>
                </c:pt>
                <c:pt idx="14" formatCode="#,##0.00">
                  <c:v>0.41699999999999998</c:v>
                </c:pt>
                <c:pt idx="15" formatCode="#,##0.00">
                  <c:v>0.41699999999999998</c:v>
                </c:pt>
                <c:pt idx="16" formatCode="#,##0.00">
                  <c:v>0.41699999999999998</c:v>
                </c:pt>
                <c:pt idx="17" formatCode="#,##0.00">
                  <c:v>0.41699999999999998</c:v>
                </c:pt>
                <c:pt idx="18" formatCode="#,##0.00">
                  <c:v>0.41699999999999998</c:v>
                </c:pt>
                <c:pt idx="19" formatCode="#,##0.00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amarilla'!$D$12:$D$66</c:f>
              <c:numCache>
                <c:formatCode>0.00</c:formatCode>
                <c:ptCount val="55"/>
                <c:pt idx="0" formatCode="#,##0.00">
                  <c:v>0.6</c:v>
                </c:pt>
                <c:pt idx="1">
                  <c:v>0.6</c:v>
                </c:pt>
                <c:pt idx="2" formatCode="#,##0.00">
                  <c:v>0.8</c:v>
                </c:pt>
                <c:pt idx="3" formatCode="#,##0.00">
                  <c:v>0.8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0.9</c:v>
                </c:pt>
                <c:pt idx="7" formatCode="#,##0.00">
                  <c:v>0.9</c:v>
                </c:pt>
                <c:pt idx="8" formatCode="#,##0.00">
                  <c:v>0.8</c:v>
                </c:pt>
                <c:pt idx="9" formatCode="#,##0.00">
                  <c:v>0.8</c:v>
                </c:pt>
                <c:pt idx="10" formatCode="#,##0.00">
                  <c:v>0.8</c:v>
                </c:pt>
                <c:pt idx="11" formatCode="#,##0.00">
                  <c:v>0.8</c:v>
                </c:pt>
                <c:pt idx="12" formatCode="#,##0.00">
                  <c:v>0.7</c:v>
                </c:pt>
                <c:pt idx="13" formatCode="#,##0.00">
                  <c:v>0.7</c:v>
                </c:pt>
                <c:pt idx="14" formatCode="#,##0.00">
                  <c:v>0.65</c:v>
                </c:pt>
                <c:pt idx="15" formatCode="#,##0.00">
                  <c:v>0.7</c:v>
                </c:pt>
                <c:pt idx="16" formatCode="#,##0.00">
                  <c:v>0.7</c:v>
                </c:pt>
                <c:pt idx="17" formatCode="#,##0.00">
                  <c:v>0.7</c:v>
                </c:pt>
                <c:pt idx="18" formatCode="#,##0.00">
                  <c:v>0.7</c:v>
                </c:pt>
                <c:pt idx="19" formatCode="#,##0.00">
                  <c:v>0.7</c:v>
                </c:pt>
                <c:pt idx="21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amarilla'!$F$12:$F$66</c:f>
              <c:numCache>
                <c:formatCode>0.00</c:formatCode>
                <c:ptCount val="55"/>
                <c:pt idx="0" formatCode="#,##0.00">
                  <c:v>1.96</c:v>
                </c:pt>
                <c:pt idx="1">
                  <c:v>1.96</c:v>
                </c:pt>
                <c:pt idx="2" formatCode="#,##0.00">
                  <c:v>1.97</c:v>
                </c:pt>
                <c:pt idx="3" formatCode="#,##0.00">
                  <c:v>1.97</c:v>
                </c:pt>
                <c:pt idx="4" formatCode="#,##0.00">
                  <c:v>1.97</c:v>
                </c:pt>
                <c:pt idx="5" formatCode="#,##0.00">
                  <c:v>1.98</c:v>
                </c:pt>
                <c:pt idx="6" formatCode="#,##0.00">
                  <c:v>1.99</c:v>
                </c:pt>
                <c:pt idx="7" formatCode="#,##0.00">
                  <c:v>1.99</c:v>
                </c:pt>
                <c:pt idx="8" formatCode="#,##0.00">
                  <c:v>1.99</c:v>
                </c:pt>
                <c:pt idx="9" formatCode="#,##0.00">
                  <c:v>2.08</c:v>
                </c:pt>
                <c:pt idx="10" formatCode="#,##0.00">
                  <c:v>2.12</c:v>
                </c:pt>
                <c:pt idx="11" formatCode="#,##0.00">
                  <c:v>2.0699999999999998</c:v>
                </c:pt>
                <c:pt idx="12" formatCode="#,##0.00">
                  <c:v>2.12</c:v>
                </c:pt>
                <c:pt idx="13" formatCode="#,##0.00">
                  <c:v>2.12</c:v>
                </c:pt>
                <c:pt idx="14" formatCode="#,##0.00">
                  <c:v>2.13</c:v>
                </c:pt>
                <c:pt idx="15" formatCode="#,##0.00">
                  <c:v>2.13</c:v>
                </c:pt>
                <c:pt idx="16" formatCode="#,##0.00">
                  <c:v>2.04</c:v>
                </c:pt>
                <c:pt idx="17" formatCode="#,##0.00">
                  <c:v>2.91</c:v>
                </c:pt>
                <c:pt idx="18" formatCode="#,##0.00">
                  <c:v>1.91</c:v>
                </c:pt>
                <c:pt idx="19" formatCode="#,##0.00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verde'!$T$39:$AE$39</c:f>
              <c:numCache>
                <c:formatCode>0.00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0.625</c:v>
                </c:pt>
                <c:pt idx="4">
                  <c:v>0.66249999999999998</c:v>
                </c:pt>
                <c:pt idx="5">
                  <c:v>0.73333333333333339</c:v>
                </c:pt>
                <c:pt idx="6">
                  <c:v>0.8</c:v>
                </c:pt>
                <c:pt idx="7">
                  <c:v>0.80000000000000016</c:v>
                </c:pt>
                <c:pt idx="8">
                  <c:v>0.83749999999999991</c:v>
                </c:pt>
                <c:pt idx="9">
                  <c:v>0.67500000000000004</c:v>
                </c:pt>
                <c:pt idx="10">
                  <c:v>0.57000000000000006</c:v>
                </c:pt>
                <c:pt idx="1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32B-A4FB-8935A83BE091}"/>
            </c:ext>
          </c:extLst>
        </c:ser>
        <c:ser>
          <c:idx val="0"/>
          <c:order val="1"/>
          <c:tx>
            <c:strRef>
              <c:f>'Acelga verde'!$S$40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verde'!$T$40:$AE$40</c:f>
              <c:numCache>
                <c:formatCode>0.00</c:formatCode>
                <c:ptCount val="12"/>
                <c:pt idx="0">
                  <c:v>0.38500000000000001</c:v>
                </c:pt>
                <c:pt idx="1">
                  <c:v>0.48750000000000004</c:v>
                </c:pt>
                <c:pt idx="2">
                  <c:v>0.45</c:v>
                </c:pt>
                <c:pt idx="3">
                  <c:v>0.4667</c:v>
                </c:pt>
                <c:pt idx="4">
                  <c:v>0.41670000000000001</c:v>
                </c:pt>
                <c:pt idx="5">
                  <c:v>0.48330000000000001</c:v>
                </c:pt>
                <c:pt idx="6">
                  <c:v>0.41670000000000001</c:v>
                </c:pt>
                <c:pt idx="7">
                  <c:v>0.38329999999999997</c:v>
                </c:pt>
                <c:pt idx="8">
                  <c:v>0.4</c:v>
                </c:pt>
                <c:pt idx="9">
                  <c:v>0.36670000000000003</c:v>
                </c:pt>
                <c:pt idx="10">
                  <c:v>0.35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verde'!$S$41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verde'!$T$41:$AE$41</c:f>
              <c:numCache>
                <c:formatCode>0.00</c:formatCode>
                <c:ptCount val="12"/>
                <c:pt idx="0">
                  <c:v>0.48445000000000005</c:v>
                </c:pt>
                <c:pt idx="1">
                  <c:v>0.54096666666666671</c:v>
                </c:pt>
                <c:pt idx="2">
                  <c:v>0.52666666666666673</c:v>
                </c:pt>
                <c:pt idx="3">
                  <c:v>0.53694999999999993</c:v>
                </c:pt>
                <c:pt idx="4">
                  <c:v>0.54986666666666661</c:v>
                </c:pt>
                <c:pt idx="5">
                  <c:v>0.61277222222222216</c:v>
                </c:pt>
                <c:pt idx="6">
                  <c:v>0.61958888888888886</c:v>
                </c:pt>
                <c:pt idx="7">
                  <c:v>0.59805000000000008</c:v>
                </c:pt>
                <c:pt idx="8">
                  <c:v>0.64875000000000005</c:v>
                </c:pt>
                <c:pt idx="9">
                  <c:v>0.54653333333333343</c:v>
                </c:pt>
                <c:pt idx="10">
                  <c:v>0.46374999999999994</c:v>
                </c:pt>
                <c:pt idx="11">
                  <c:v>0.47433333333333333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8-432B-A4FB-8935A83BE091}"/>
            </c:ext>
          </c:extLst>
        </c:ser>
        <c:ser>
          <c:idx val="3"/>
          <c:order val="3"/>
          <c:tx>
            <c:strRef>
              <c:f>'Acelga verde'!$S$42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verde'!$T$42:$AE$42</c:f>
              <c:numCache>
                <c:formatCode>0.00</c:formatCode>
                <c:ptCount val="12"/>
                <c:pt idx="0">
                  <c:v>0.7</c:v>
                </c:pt>
                <c:pt idx="1">
                  <c:v>0.85000000000000009</c:v>
                </c:pt>
                <c:pt idx="2">
                  <c:v>0.73749999999999993</c:v>
                </c:pt>
                <c:pt idx="3">
                  <c:v>0.67499999999999993</c:v>
                </c:pt>
                <c:pt idx="4">
                  <c:v>0.65</c:v>
                </c:pt>
                <c:pt idx="5">
                  <c:v>0.77499999999999991</c:v>
                </c:pt>
                <c:pt idx="6">
                  <c:v>0.84000000000000008</c:v>
                </c:pt>
                <c:pt idx="7">
                  <c:v>0.89999999999999991</c:v>
                </c:pt>
                <c:pt idx="8">
                  <c:v>1</c:v>
                </c:pt>
                <c:pt idx="9">
                  <c:v>0.76</c:v>
                </c:pt>
                <c:pt idx="1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verde'!$T$60:$AE$60</c:f>
              <c:numCache>
                <c:formatCode>0.00</c:formatCode>
                <c:ptCount val="12"/>
                <c:pt idx="0">
                  <c:v>2.125</c:v>
                </c:pt>
                <c:pt idx="1">
                  <c:v>2.1740000000000004</c:v>
                </c:pt>
                <c:pt idx="2">
                  <c:v>2.1799999999999997</c:v>
                </c:pt>
                <c:pt idx="3">
                  <c:v>2.15</c:v>
                </c:pt>
                <c:pt idx="4">
                  <c:v>2.2180000000000004</c:v>
                </c:pt>
                <c:pt idx="5">
                  <c:v>2.2475000000000001</c:v>
                </c:pt>
                <c:pt idx="6">
                  <c:v>2.2999999999999998</c:v>
                </c:pt>
                <c:pt idx="7">
                  <c:v>2.3120000000000003</c:v>
                </c:pt>
                <c:pt idx="8">
                  <c:v>2.5700000000000003</c:v>
                </c:pt>
                <c:pt idx="9">
                  <c:v>2.4979999999999998</c:v>
                </c:pt>
                <c:pt idx="10">
                  <c:v>2.2475000000000001</c:v>
                </c:pt>
                <c:pt idx="11">
                  <c:v>2.2725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456D-8E60-9845D73CD749}"/>
            </c:ext>
          </c:extLst>
        </c:ser>
        <c:ser>
          <c:idx val="0"/>
          <c:order val="1"/>
          <c:tx>
            <c:strRef>
              <c:f>'Acelga verde'!$S$61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verde'!$T$61:$AE$61</c:f>
              <c:numCache>
                <c:formatCode>0.00</c:formatCode>
                <c:ptCount val="12"/>
                <c:pt idx="0">
                  <c:v>1.4406250000000003</c:v>
                </c:pt>
                <c:pt idx="1">
                  <c:v>1.369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1.5383333333333333</c:v>
                </c:pt>
                <c:pt idx="5">
                  <c:v>1.3808333333333334</c:v>
                </c:pt>
                <c:pt idx="6">
                  <c:v>1.3519999999999999</c:v>
                </c:pt>
                <c:pt idx="7">
                  <c:v>1.4725000000000001</c:v>
                </c:pt>
                <c:pt idx="8">
                  <c:v>1.63</c:v>
                </c:pt>
                <c:pt idx="9">
                  <c:v>1.66</c:v>
                </c:pt>
                <c:pt idx="10">
                  <c:v>1.65625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verde'!$S$62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verde'!$T$62:$AE$62</c:f>
              <c:numCache>
                <c:formatCode>0.00</c:formatCode>
                <c:ptCount val="12"/>
                <c:pt idx="0">
                  <c:v>1.6909375000000002</c:v>
                </c:pt>
                <c:pt idx="1">
                  <c:v>1.6864999999999999</c:v>
                </c:pt>
                <c:pt idx="2">
                  <c:v>1.6863402777777778</c:v>
                </c:pt>
                <c:pt idx="3">
                  <c:v>1.7603055555555558</c:v>
                </c:pt>
                <c:pt idx="4">
                  <c:v>1.8727222222222222</c:v>
                </c:pt>
                <c:pt idx="5">
                  <c:v>1.904222222222222</c:v>
                </c:pt>
                <c:pt idx="6">
                  <c:v>1.8156119486320492</c:v>
                </c:pt>
                <c:pt idx="7">
                  <c:v>1.9447500000000002</c:v>
                </c:pt>
                <c:pt idx="8">
                  <c:v>2.0143055555555556</c:v>
                </c:pt>
                <c:pt idx="9">
                  <c:v>1.9968333333333332</c:v>
                </c:pt>
                <c:pt idx="10">
                  <c:v>1.9046250000000002</c:v>
                </c:pt>
                <c:pt idx="11">
                  <c:v>1.7901944444444446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3-456D-8E60-9845D73CD749}"/>
            </c:ext>
          </c:extLst>
        </c:ser>
        <c:ser>
          <c:idx val="3"/>
          <c:order val="3"/>
          <c:tx>
            <c:strRef>
              <c:f>'Acelga verde'!$S$63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verde'!$T$63:$AE$63</c:f>
              <c:numCache>
                <c:formatCode>0.00</c:formatCode>
                <c:ptCount val="12"/>
                <c:pt idx="0">
                  <c:v>2.3380000000000001</c:v>
                </c:pt>
                <c:pt idx="1">
                  <c:v>2.4750000000000001</c:v>
                </c:pt>
                <c:pt idx="2">
                  <c:v>2.54</c:v>
                </c:pt>
                <c:pt idx="3">
                  <c:v>2.5449999999999999</c:v>
                </c:pt>
                <c:pt idx="4">
                  <c:v>2.4419999999999997</c:v>
                </c:pt>
                <c:pt idx="5">
                  <c:v>2.4550000000000001</c:v>
                </c:pt>
                <c:pt idx="6">
                  <c:v>2.5559999999999996</c:v>
                </c:pt>
                <c:pt idx="7">
                  <c:v>2.5825</c:v>
                </c:pt>
                <c:pt idx="8">
                  <c:v>2.6850000000000001</c:v>
                </c:pt>
                <c:pt idx="9">
                  <c:v>2.73</c:v>
                </c:pt>
                <c:pt idx="1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verde'!$C$12:$C$66</c:f>
              <c:numCache>
                <c:formatCode>0.00</c:formatCode>
                <c:ptCount val="55"/>
                <c:pt idx="0" formatCode="#,##0.00">
                  <c:v>0.42680000000000001</c:v>
                </c:pt>
                <c:pt idx="1">
                  <c:v>0.42680000000000001</c:v>
                </c:pt>
                <c:pt idx="2" formatCode="#,##0.00">
                  <c:v>0.42680000000000001</c:v>
                </c:pt>
                <c:pt idx="3" formatCode="#,##0.00">
                  <c:v>0.42680000000000001</c:v>
                </c:pt>
                <c:pt idx="4" formatCode="#,##0.00">
                  <c:v>0.42680000000000001</c:v>
                </c:pt>
                <c:pt idx="5" formatCode="#,##0.00">
                  <c:v>0.42680000000000001</c:v>
                </c:pt>
                <c:pt idx="6" formatCode="#,##0.00">
                  <c:v>0.42680000000000001</c:v>
                </c:pt>
                <c:pt idx="7" formatCode="#,##0.00">
                  <c:v>0.42680000000000001</c:v>
                </c:pt>
                <c:pt idx="8" formatCode="#,##0.00">
                  <c:v>0.42680000000000001</c:v>
                </c:pt>
                <c:pt idx="9" formatCode="#,##0.00">
                  <c:v>0.42680000000000001</c:v>
                </c:pt>
                <c:pt idx="10" formatCode="#,##0.00">
                  <c:v>0.42680000000000001</c:v>
                </c:pt>
                <c:pt idx="11" formatCode="#,##0.00">
                  <c:v>0.42680000000000001</c:v>
                </c:pt>
                <c:pt idx="12" formatCode="#,##0.00">
                  <c:v>0.42680000000000001</c:v>
                </c:pt>
                <c:pt idx="13" formatCode="#,##0.00">
                  <c:v>0.42680000000000001</c:v>
                </c:pt>
                <c:pt idx="14" formatCode="#,##0.00">
                  <c:v>0.42680000000000001</c:v>
                </c:pt>
                <c:pt idx="15" formatCode="#,##0.00">
                  <c:v>0.42680000000000001</c:v>
                </c:pt>
                <c:pt idx="16" formatCode="#,##0.00">
                  <c:v>0.42680000000000001</c:v>
                </c:pt>
                <c:pt idx="17" formatCode="#,##0.00">
                  <c:v>0.42680000000000001</c:v>
                </c:pt>
                <c:pt idx="18" formatCode="#,##0.00">
                  <c:v>0.42680000000000001</c:v>
                </c:pt>
                <c:pt idx="19" formatCode="#,##0.00">
                  <c:v>0.42680000000000001</c:v>
                </c:pt>
                <c:pt idx="20" formatCode="#,##0.00">
                  <c:v>0.31119999999999998</c:v>
                </c:pt>
                <c:pt idx="21" formatCode="#,##0.00">
                  <c:v>0.31119999999999998</c:v>
                </c:pt>
                <c:pt idx="22" formatCode="#,##0.00">
                  <c:v>0.31119999999999998</c:v>
                </c:pt>
                <c:pt idx="23" formatCode="#,##0.00">
                  <c:v>0.31119999999999998</c:v>
                </c:pt>
                <c:pt idx="24" formatCode="#,##0.00">
                  <c:v>0.31119999999999998</c:v>
                </c:pt>
                <c:pt idx="25" formatCode="#,##0.00">
                  <c:v>0.31119999999999998</c:v>
                </c:pt>
                <c:pt idx="26" formatCode="#,##0.00">
                  <c:v>0.31119999999999998</c:v>
                </c:pt>
                <c:pt idx="27" formatCode="#,##0.00">
                  <c:v>0.31119999999999998</c:v>
                </c:pt>
                <c:pt idx="28" formatCode="#,##0.00">
                  <c:v>0.31119999999999998</c:v>
                </c:pt>
                <c:pt idx="29" formatCode="#,##0.00">
                  <c:v>0.31119999999999998</c:v>
                </c:pt>
                <c:pt idx="30">
                  <c:v>0.31119999999999998</c:v>
                </c:pt>
                <c:pt idx="31" formatCode="#,##0.00">
                  <c:v>0.31119999999999998</c:v>
                </c:pt>
                <c:pt idx="32" formatCode="#,##0.00">
                  <c:v>0.31119999999999998</c:v>
                </c:pt>
                <c:pt idx="33" formatCode="#,##0.00">
                  <c:v>0.31119999999999998</c:v>
                </c:pt>
                <c:pt idx="34" formatCode="#,##0.00">
                  <c:v>0.31119999999999998</c:v>
                </c:pt>
                <c:pt idx="35" formatCode="#,##0.00">
                  <c:v>0.31119999999999998</c:v>
                </c:pt>
                <c:pt idx="36" formatCode="#,##0.00">
                  <c:v>0.31119999999999998</c:v>
                </c:pt>
                <c:pt idx="37" formatCode="#,##0.00">
                  <c:v>0.31119999999999998</c:v>
                </c:pt>
                <c:pt idx="38" formatCode="#,##0.00">
                  <c:v>0.31119999999999998</c:v>
                </c:pt>
                <c:pt idx="39" formatCode="#,##0.00">
                  <c:v>0.31119999999999998</c:v>
                </c:pt>
                <c:pt idx="40" formatCode="#,##0.00">
                  <c:v>0.31119999999999998</c:v>
                </c:pt>
                <c:pt idx="41" formatCode="#,##0.00">
                  <c:v>0.31119999999999998</c:v>
                </c:pt>
                <c:pt idx="42" formatCode="#,##0.00">
                  <c:v>0.31119999999999998</c:v>
                </c:pt>
                <c:pt idx="43" formatCode="#,##0.00">
                  <c:v>0.31119999999999998</c:v>
                </c:pt>
                <c:pt idx="44" formatCode="#,##0.00">
                  <c:v>0.31119999999999998</c:v>
                </c:pt>
                <c:pt idx="45" formatCode="#,##0.00">
                  <c:v>0.31119999999999998</c:v>
                </c:pt>
                <c:pt idx="46" formatCode="#,##0.00">
                  <c:v>0.31119999999999998</c:v>
                </c:pt>
                <c:pt idx="47" formatCode="#,##0.00">
                  <c:v>0.31119999999999998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C-414F-BDE0-0BAE1E27CC31}"/>
            </c:ext>
          </c:extLst>
        </c:ser>
        <c:ser>
          <c:idx val="1"/>
          <c:order val="1"/>
          <c:tx>
            <c:strRef>
              <c:f>'Acelga verde'!$D$10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verde'!$D$12:$D$66</c:f>
              <c:numCache>
                <c:formatCode>0.00</c:formatCode>
                <c:ptCount val="55"/>
                <c:pt idx="0" formatCode="#,##0.00">
                  <c:v>0.65</c:v>
                </c:pt>
                <c:pt idx="1">
                  <c:v>0.65</c:v>
                </c:pt>
                <c:pt idx="2" formatCode="#,##0.00">
                  <c:v>0.7</c:v>
                </c:pt>
                <c:pt idx="3" formatCode="#,##0.00">
                  <c:v>0.7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0.9</c:v>
                </c:pt>
                <c:pt idx="7" formatCode="#,##0.00">
                  <c:v>0.9</c:v>
                </c:pt>
                <c:pt idx="8" formatCode="#,##0.00">
                  <c:v>0.8</c:v>
                </c:pt>
                <c:pt idx="9" formatCode="#,##0.00">
                  <c:v>0.8</c:v>
                </c:pt>
                <c:pt idx="10" formatCode="#,##0.00">
                  <c:v>0.8</c:v>
                </c:pt>
                <c:pt idx="11" formatCode="#,##0.00">
                  <c:v>0.7</c:v>
                </c:pt>
                <c:pt idx="12" formatCode="#,##0.00">
                  <c:v>0.65</c:v>
                </c:pt>
                <c:pt idx="13" formatCode="#,##0.00">
                  <c:v>0.7</c:v>
                </c:pt>
                <c:pt idx="14" formatCode="#,##0.00">
                  <c:v>0.6</c:v>
                </c:pt>
                <c:pt idx="15" formatCode="#,##0.00">
                  <c:v>0.7</c:v>
                </c:pt>
                <c:pt idx="16" formatCode="#,##0.00">
                  <c:v>0.7</c:v>
                </c:pt>
                <c:pt idx="17" formatCode="#,##0.00">
                  <c:v>0.65</c:v>
                </c:pt>
                <c:pt idx="18" formatCode="#,##0.00">
                  <c:v>0.6</c:v>
                </c:pt>
                <c:pt idx="19" formatCode="#,##0.00">
                  <c:v>0.6</c:v>
                </c:pt>
                <c:pt idx="20" formatCode="#,##0.00">
                  <c:v>0.7</c:v>
                </c:pt>
                <c:pt idx="21" formatCode="#,##0.00">
                  <c:v>0.7</c:v>
                </c:pt>
                <c:pt idx="22" formatCode="#,##0.00">
                  <c:v>0.75</c:v>
                </c:pt>
                <c:pt idx="23" formatCode="#,##0.00">
                  <c:v>0.75</c:v>
                </c:pt>
                <c:pt idx="24" formatCode="#,##0.00">
                  <c:v>0.8</c:v>
                </c:pt>
                <c:pt idx="25" formatCode="#,##0.00">
                  <c:v>0.8</c:v>
                </c:pt>
                <c:pt idx="26" formatCode="#,##0.00">
                  <c:v>0.8</c:v>
                </c:pt>
                <c:pt idx="27" formatCode="#,##0.00">
                  <c:v>0.8</c:v>
                </c:pt>
                <c:pt idx="28" formatCode="#,##0.00">
                  <c:v>0.8</c:v>
                </c:pt>
                <c:pt idx="29" formatCode="#,##0.00">
                  <c:v>0.8</c:v>
                </c:pt>
                <c:pt idx="30">
                  <c:v>1</c:v>
                </c:pt>
                <c:pt idx="31" formatCode="#,##0.00">
                  <c:v>1</c:v>
                </c:pt>
                <c:pt idx="32" formatCode="#,##0.00">
                  <c:v>1</c:v>
                </c:pt>
                <c:pt idx="33" formatCode="#,##0.00">
                  <c:v>0.8</c:v>
                </c:pt>
                <c:pt idx="34" formatCode="#,##0.00">
                  <c:v>0.8</c:v>
                </c:pt>
                <c:pt idx="35" formatCode="#,##0.00">
                  <c:v>1</c:v>
                </c:pt>
                <c:pt idx="36" formatCode="#,##0.00">
                  <c:v>1</c:v>
                </c:pt>
                <c:pt idx="37" formatCode="#,##0.00">
                  <c:v>1</c:v>
                </c:pt>
                <c:pt idx="38" formatCode="#,##0.00">
                  <c:v>1</c:v>
                </c:pt>
                <c:pt idx="39" formatCode="#,##0.00">
                  <c:v>1</c:v>
                </c:pt>
                <c:pt idx="40" formatCode="#,##0.00">
                  <c:v>0.8</c:v>
                </c:pt>
                <c:pt idx="41" formatCode="#,##0.00">
                  <c:v>0.8</c:v>
                </c:pt>
                <c:pt idx="42" formatCode="#,##0.00">
                  <c:v>0.6</c:v>
                </c:pt>
                <c:pt idx="43" formatCode="#,##0.00">
                  <c:v>0.6</c:v>
                </c:pt>
                <c:pt idx="44" formatCode="#,##0.00">
                  <c:v>0.6</c:v>
                </c:pt>
                <c:pt idx="45" formatCode="#,##0.00">
                  <c:v>0.6</c:v>
                </c:pt>
                <c:pt idx="46" formatCode="#,##0.00">
                  <c:v>0.6</c:v>
                </c:pt>
                <c:pt idx="47" formatCode="#,##0.0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C-414F-BDE0-0BAE1E27CC31}"/>
            </c:ext>
          </c:extLst>
        </c:ser>
        <c:ser>
          <c:idx val="2"/>
          <c:order val="2"/>
          <c:tx>
            <c:strRef>
              <c:f>'Acelga verde'!$F$10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verde'!$F$12:$F$66</c:f>
              <c:numCache>
                <c:formatCode>0.00</c:formatCode>
                <c:ptCount val="55"/>
                <c:pt idx="0" formatCode="#,##0.00">
                  <c:v>2.31</c:v>
                </c:pt>
                <c:pt idx="1">
                  <c:v>2.27</c:v>
                </c:pt>
                <c:pt idx="2" formatCode="#,##0.00">
                  <c:v>2.2999999999999998</c:v>
                </c:pt>
                <c:pt idx="3" formatCode="#,##0.00">
                  <c:v>2.39</c:v>
                </c:pt>
                <c:pt idx="4" formatCode="#,##0.00">
                  <c:v>2.42</c:v>
                </c:pt>
                <c:pt idx="5" formatCode="#,##0.00">
                  <c:v>2.46</c:v>
                </c:pt>
                <c:pt idx="6" formatCode="#,##0.00">
                  <c:v>2.46</c:v>
                </c:pt>
                <c:pt idx="7" formatCode="#,##0.00">
                  <c:v>2.4900000000000002</c:v>
                </c:pt>
                <c:pt idx="8" formatCode="#,##0.00">
                  <c:v>2.4900000000000002</c:v>
                </c:pt>
                <c:pt idx="9" formatCode="#,##0.00">
                  <c:v>2.5499999999999998</c:v>
                </c:pt>
                <c:pt idx="10" formatCode="#,##0.00">
                  <c:v>2.5499999999999998</c:v>
                </c:pt>
                <c:pt idx="11" formatCode="#,##0.00">
                  <c:v>2.5099999999999998</c:v>
                </c:pt>
                <c:pt idx="12" formatCode="#,##0.00">
                  <c:v>2.5499999999999998</c:v>
                </c:pt>
                <c:pt idx="13" formatCode="#,##0.00">
                  <c:v>2.5499999999999998</c:v>
                </c:pt>
                <c:pt idx="14" formatCode="#,##0.00">
                  <c:v>2.56</c:v>
                </c:pt>
                <c:pt idx="15" formatCode="#,##0.00">
                  <c:v>2.56</c:v>
                </c:pt>
                <c:pt idx="16" formatCode="#,##0.00">
                  <c:v>2.5099999999999998</c:v>
                </c:pt>
                <c:pt idx="17" formatCode="#,##0.00">
                  <c:v>2.4500000000000002</c:v>
                </c:pt>
                <c:pt idx="18" formatCode="#,##0.00">
                  <c:v>2.44</c:v>
                </c:pt>
                <c:pt idx="19" formatCode="#,##0.00">
                  <c:v>2.44</c:v>
                </c:pt>
                <c:pt idx="20" formatCode="#,##0.00">
                  <c:v>2.44</c:v>
                </c:pt>
                <c:pt idx="21" formatCode="#,##0.00">
                  <c:v>2.44</c:v>
                </c:pt>
                <c:pt idx="22" formatCode="#,##0.00">
                  <c:v>2.44</c:v>
                </c:pt>
                <c:pt idx="23" formatCode="#,##0.00">
                  <c:v>2.44</c:v>
                </c:pt>
                <c:pt idx="24" formatCode="#,##0.00">
                  <c:v>2.4700000000000002</c:v>
                </c:pt>
                <c:pt idx="25" formatCode="#,##0.00">
                  <c:v>2.4700000000000002</c:v>
                </c:pt>
                <c:pt idx="26" formatCode="#,##0.00">
                  <c:v>2.58</c:v>
                </c:pt>
                <c:pt idx="27" formatCode="#,##0.00">
                  <c:v>2.5299999999999998</c:v>
                </c:pt>
                <c:pt idx="28" formatCode="#,##0.00">
                  <c:v>2.5299999999999998</c:v>
                </c:pt>
                <c:pt idx="29" formatCode="#,##0.00">
                  <c:v>2.5299999999999998</c:v>
                </c:pt>
                <c:pt idx="30" formatCode="General">
                  <c:v>2.61</c:v>
                </c:pt>
                <c:pt idx="31" formatCode="#,##0.00">
                  <c:v>2.57</c:v>
                </c:pt>
                <c:pt idx="32" formatCode="#,##0.00">
                  <c:v>2.57</c:v>
                </c:pt>
                <c:pt idx="33" formatCode="#,##0.00">
                  <c:v>2.52</c:v>
                </c:pt>
                <c:pt idx="34" formatCode="#,##0.00">
                  <c:v>2.67</c:v>
                </c:pt>
                <c:pt idx="35" formatCode="#,##0.00">
                  <c:v>2.67</c:v>
                </c:pt>
                <c:pt idx="36" formatCode="#,##0.00">
                  <c:v>2.7</c:v>
                </c:pt>
                <c:pt idx="37" formatCode="#,##0.00">
                  <c:v>2.7</c:v>
                </c:pt>
                <c:pt idx="38" formatCode="#,##0.00">
                  <c:v>2.67</c:v>
                </c:pt>
                <c:pt idx="39" formatCode="#,##0.00">
                  <c:v>2.73</c:v>
                </c:pt>
                <c:pt idx="40" formatCode="#,##0.00">
                  <c:v>2.73</c:v>
                </c:pt>
                <c:pt idx="41" formatCode="#,##0.00">
                  <c:v>2.73</c:v>
                </c:pt>
                <c:pt idx="42" formatCode="#,##0.00">
                  <c:v>2.73</c:v>
                </c:pt>
                <c:pt idx="43" formatCode="#,##0.00">
                  <c:v>2.73</c:v>
                </c:pt>
                <c:pt idx="44" formatCode="#,##0.00">
                  <c:v>2.7</c:v>
                </c:pt>
                <c:pt idx="45" formatCode="#,##0.00">
                  <c:v>2.7</c:v>
                </c:pt>
                <c:pt idx="46" formatCode="#,##0.00">
                  <c:v>2.7</c:v>
                </c:pt>
                <c:pt idx="47" formatCode="#,##0.0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C-414F-BDE0-0BAE1E2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43806" cy="1477563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34081</xdr:rowOff>
    </xdr:from>
    <xdr:to>
      <xdr:col>12</xdr:col>
      <xdr:colOff>93</xdr:colOff>
      <xdr:row>25</xdr:row>
      <xdr:rowOff>16782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46221" cy="1482482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81599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13" name="Conector recto 12"/>
        <xdr:cNvCxnSpPr/>
      </xdr:nvCxnSpPr>
      <xdr:spPr>
        <a:xfrm>
          <a:off x="276225" y="222885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19764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</sheetNames>
    <sheetDataSet>
      <sheetData sheetId="0">
        <row r="68">
          <cell r="D68">
            <v>0.6</v>
          </cell>
          <cell r="F68">
            <v>0.8</v>
          </cell>
          <cell r="G68">
            <v>1.96</v>
          </cell>
        </row>
        <row r="69">
          <cell r="D69">
            <v>0.65</v>
          </cell>
          <cell r="F69">
            <v>0.85</v>
          </cell>
          <cell r="G69">
            <v>2.31</v>
          </cell>
        </row>
      </sheetData>
      <sheetData sheetId="1">
        <row r="68">
          <cell r="D68">
            <v>0.6</v>
          </cell>
          <cell r="F68">
            <v>0.8</v>
          </cell>
          <cell r="G68">
            <v>1.96</v>
          </cell>
        </row>
        <row r="69">
          <cell r="D69">
            <v>0.65</v>
          </cell>
          <cell r="F69">
            <v>0.85</v>
          </cell>
          <cell r="G69">
            <v>2.27</v>
          </cell>
        </row>
      </sheetData>
      <sheetData sheetId="2">
        <row r="68">
          <cell r="D68">
            <v>0.8</v>
          </cell>
          <cell r="F68">
            <v>1</v>
          </cell>
          <cell r="G68">
            <v>1.97</v>
          </cell>
        </row>
        <row r="69">
          <cell r="D69">
            <v>0.7</v>
          </cell>
          <cell r="F69">
            <v>0.9</v>
          </cell>
          <cell r="G69">
            <v>2.2999999999999998</v>
          </cell>
        </row>
      </sheetData>
      <sheetData sheetId="3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0.7</v>
          </cell>
          <cell r="F69">
            <v>0.95</v>
          </cell>
          <cell r="G69">
            <v>2.39</v>
          </cell>
        </row>
      </sheetData>
      <sheetData sheetId="4">
        <row r="68">
          <cell r="D68">
            <v>0.8</v>
          </cell>
          <cell r="F68">
            <v>1.05</v>
          </cell>
          <cell r="G68">
            <v>1.97</v>
          </cell>
        </row>
        <row r="69">
          <cell r="D69">
            <v>0.8</v>
          </cell>
          <cell r="F69">
            <v>1.05</v>
          </cell>
          <cell r="G69">
            <v>2.42</v>
          </cell>
        </row>
      </sheetData>
      <sheetData sheetId="5">
        <row r="68">
          <cell r="D68">
            <v>0.8</v>
          </cell>
          <cell r="F68">
            <v>1.05</v>
          </cell>
          <cell r="G68">
            <v>1.98</v>
          </cell>
        </row>
        <row r="69">
          <cell r="D69">
            <v>0.8</v>
          </cell>
          <cell r="F69">
            <v>1.05</v>
          </cell>
          <cell r="G69">
            <v>2.46</v>
          </cell>
        </row>
      </sheetData>
      <sheetData sheetId="6">
        <row r="68">
          <cell r="D68">
            <v>0.9</v>
          </cell>
          <cell r="F68">
            <v>1.1499999999999999</v>
          </cell>
          <cell r="G68">
            <v>1.99</v>
          </cell>
        </row>
        <row r="69">
          <cell r="D69">
            <v>0.9</v>
          </cell>
          <cell r="F69">
            <v>1.1499999999999999</v>
          </cell>
          <cell r="G69">
            <v>2.46</v>
          </cell>
        </row>
      </sheetData>
      <sheetData sheetId="7">
        <row r="68">
          <cell r="D68">
            <v>0.9</v>
          </cell>
          <cell r="F68">
            <v>1.1499999999999999</v>
          </cell>
          <cell r="G68">
            <v>1.99</v>
          </cell>
        </row>
        <row r="69">
          <cell r="D69">
            <v>0.9</v>
          </cell>
          <cell r="F69">
            <v>1.1499999999999999</v>
          </cell>
          <cell r="G69">
            <v>2.4900000000000002</v>
          </cell>
        </row>
      </sheetData>
      <sheetData sheetId="8">
        <row r="68">
          <cell r="D68">
            <v>0.8</v>
          </cell>
          <cell r="F68">
            <v>1.05</v>
          </cell>
          <cell r="G68">
            <v>1.99</v>
          </cell>
        </row>
        <row r="69">
          <cell r="D69">
            <v>0.8</v>
          </cell>
          <cell r="F69">
            <v>1.05</v>
          </cell>
          <cell r="G69">
            <v>2.4900000000000002</v>
          </cell>
        </row>
      </sheetData>
      <sheetData sheetId="9">
        <row r="68">
          <cell r="D68">
            <v>0.8</v>
          </cell>
          <cell r="F68">
            <v>1.05</v>
          </cell>
          <cell r="G68">
            <v>2.08</v>
          </cell>
        </row>
        <row r="69">
          <cell r="D69">
            <v>0.8</v>
          </cell>
          <cell r="F69">
            <v>1.05</v>
          </cell>
          <cell r="G69">
            <v>2.5499999999999998</v>
          </cell>
        </row>
      </sheetData>
      <sheetData sheetId="10">
        <row r="68">
          <cell r="D68">
            <v>0.8</v>
          </cell>
          <cell r="F68">
            <v>1.05</v>
          </cell>
          <cell r="G68">
            <v>2.12</v>
          </cell>
        </row>
        <row r="69">
          <cell r="D69">
            <v>0.8</v>
          </cell>
          <cell r="F69">
            <v>1.05</v>
          </cell>
          <cell r="G69">
            <v>2.5499999999999998</v>
          </cell>
        </row>
      </sheetData>
      <sheetData sheetId="11">
        <row r="68">
          <cell r="D68">
            <v>0.8</v>
          </cell>
          <cell r="F68">
            <v>1.05</v>
          </cell>
          <cell r="G68">
            <v>2.0699999999999998</v>
          </cell>
        </row>
        <row r="69">
          <cell r="D69">
            <v>0.7</v>
          </cell>
          <cell r="F69">
            <v>0.95</v>
          </cell>
          <cell r="G69">
            <v>2.5099999999999998</v>
          </cell>
        </row>
      </sheetData>
      <sheetData sheetId="12">
        <row r="68">
          <cell r="D68">
            <v>0.7</v>
          </cell>
          <cell r="F68">
            <v>0.95</v>
          </cell>
          <cell r="G68">
            <v>2.12</v>
          </cell>
        </row>
        <row r="69">
          <cell r="D69">
            <v>0.65</v>
          </cell>
          <cell r="F69">
            <v>0.9</v>
          </cell>
          <cell r="G69">
            <v>2.5499999999999998</v>
          </cell>
        </row>
      </sheetData>
      <sheetData sheetId="13">
        <row r="68">
          <cell r="D68">
            <v>0.7</v>
          </cell>
          <cell r="F68">
            <v>0.95</v>
          </cell>
          <cell r="G68">
            <v>2.12</v>
          </cell>
        </row>
        <row r="69">
          <cell r="D69">
            <v>0.7</v>
          </cell>
          <cell r="F69">
            <v>0.95</v>
          </cell>
          <cell r="G69">
            <v>2.5499999999999998</v>
          </cell>
        </row>
      </sheetData>
      <sheetData sheetId="14">
        <row r="68">
          <cell r="D68">
            <v>0.65</v>
          </cell>
          <cell r="F68">
            <v>0.85</v>
          </cell>
          <cell r="G68">
            <v>2.13</v>
          </cell>
        </row>
        <row r="69">
          <cell r="D69">
            <v>0.6</v>
          </cell>
          <cell r="F69">
            <v>0.85</v>
          </cell>
          <cell r="G69">
            <v>2.56</v>
          </cell>
        </row>
      </sheetData>
      <sheetData sheetId="15">
        <row r="68">
          <cell r="D68">
            <v>0.7</v>
          </cell>
          <cell r="F68">
            <v>0.9</v>
          </cell>
          <cell r="G68">
            <v>2.13</v>
          </cell>
        </row>
        <row r="69">
          <cell r="D69">
            <v>0.7</v>
          </cell>
          <cell r="F69">
            <v>0.95</v>
          </cell>
          <cell r="G69">
            <v>2.56</v>
          </cell>
        </row>
      </sheetData>
      <sheetData sheetId="16">
        <row r="68">
          <cell r="D68">
            <v>0.7</v>
          </cell>
          <cell r="F68">
            <v>0.95</v>
          </cell>
          <cell r="G68">
            <v>2.04</v>
          </cell>
        </row>
        <row r="69">
          <cell r="D69">
            <v>0.7</v>
          </cell>
          <cell r="F69">
            <v>0.95</v>
          </cell>
          <cell r="G69">
            <v>2.5099999999999998</v>
          </cell>
        </row>
      </sheetData>
      <sheetData sheetId="17">
        <row r="68">
          <cell r="D68">
            <v>0.7</v>
          </cell>
          <cell r="F68">
            <v>0.95</v>
          </cell>
          <cell r="G68">
            <v>2.91</v>
          </cell>
        </row>
        <row r="69">
          <cell r="D69">
            <v>0.65</v>
          </cell>
          <cell r="F69">
            <v>0.9</v>
          </cell>
          <cell r="G69">
            <v>2.4500000000000002</v>
          </cell>
        </row>
      </sheetData>
      <sheetData sheetId="18">
        <row r="68">
          <cell r="D68">
            <v>0.7</v>
          </cell>
          <cell r="F68">
            <v>0.95</v>
          </cell>
          <cell r="G68">
            <v>1.91</v>
          </cell>
        </row>
        <row r="69">
          <cell r="D69">
            <v>0.6</v>
          </cell>
          <cell r="F69">
            <v>0.85</v>
          </cell>
          <cell r="G69">
            <v>2.44</v>
          </cell>
        </row>
      </sheetData>
      <sheetData sheetId="19">
        <row r="68">
          <cell r="D68">
            <v>0.7</v>
          </cell>
          <cell r="F68">
            <v>0.95</v>
          </cell>
          <cell r="G68">
            <v>1.94</v>
          </cell>
        </row>
        <row r="69">
          <cell r="D69">
            <v>0.6</v>
          </cell>
          <cell r="F69">
            <v>0.85</v>
          </cell>
          <cell r="G69">
            <v>2.44</v>
          </cell>
        </row>
      </sheetData>
      <sheetData sheetId="20">
        <row r="69">
          <cell r="D69">
            <v>0.7</v>
          </cell>
          <cell r="F69">
            <v>0.95</v>
          </cell>
          <cell r="G69">
            <v>2.44</v>
          </cell>
        </row>
      </sheetData>
      <sheetData sheetId="21">
        <row r="69">
          <cell r="D69">
            <v>0.7</v>
          </cell>
          <cell r="F69">
            <v>0.95</v>
          </cell>
          <cell r="G69">
            <v>2.44</v>
          </cell>
        </row>
      </sheetData>
      <sheetData sheetId="22">
        <row r="69">
          <cell r="D69">
            <v>0.75</v>
          </cell>
          <cell r="F69">
            <v>1</v>
          </cell>
          <cell r="G69">
            <v>2.44</v>
          </cell>
        </row>
      </sheetData>
      <sheetData sheetId="23">
        <row r="69">
          <cell r="D69">
            <v>0.75</v>
          </cell>
          <cell r="F69">
            <v>1</v>
          </cell>
          <cell r="G69">
            <v>2.44</v>
          </cell>
        </row>
      </sheetData>
      <sheetData sheetId="24">
        <row r="69">
          <cell r="D69">
            <v>0.8</v>
          </cell>
          <cell r="F69">
            <v>1.05</v>
          </cell>
          <cell r="G69">
            <v>2.4700000000000002</v>
          </cell>
        </row>
      </sheetData>
      <sheetData sheetId="25">
        <row r="69">
          <cell r="D69">
            <v>0.8</v>
          </cell>
          <cell r="F69">
            <v>1.05</v>
          </cell>
          <cell r="G69">
            <v>2.4700000000000002</v>
          </cell>
        </row>
      </sheetData>
      <sheetData sheetId="26">
        <row r="69">
          <cell r="D69">
            <v>0.8</v>
          </cell>
          <cell r="F69">
            <v>1.05</v>
          </cell>
          <cell r="G69">
            <v>2.58</v>
          </cell>
        </row>
      </sheetData>
      <sheetData sheetId="27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28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29">
        <row r="69">
          <cell r="D69">
            <v>0.8</v>
          </cell>
          <cell r="F69">
            <v>1.05</v>
          </cell>
          <cell r="G69">
            <v>2.5299999999999998</v>
          </cell>
        </row>
      </sheetData>
      <sheetData sheetId="30">
        <row r="69">
          <cell r="D69">
            <v>1</v>
          </cell>
          <cell r="F69">
            <v>1.25</v>
          </cell>
          <cell r="G69">
            <v>2.61</v>
          </cell>
        </row>
      </sheetData>
      <sheetData sheetId="31">
        <row r="69">
          <cell r="D69">
            <v>1</v>
          </cell>
          <cell r="F69">
            <v>1.25</v>
          </cell>
          <cell r="G69">
            <v>2.57</v>
          </cell>
        </row>
      </sheetData>
      <sheetData sheetId="32">
        <row r="69">
          <cell r="D69">
            <v>1</v>
          </cell>
          <cell r="F69">
            <v>1.25</v>
          </cell>
          <cell r="G69">
            <v>2.57</v>
          </cell>
        </row>
      </sheetData>
      <sheetData sheetId="33">
        <row r="69">
          <cell r="D69">
            <v>0.8</v>
          </cell>
          <cell r="F69">
            <v>1.05</v>
          </cell>
          <cell r="G69">
            <v>2.52</v>
          </cell>
        </row>
      </sheetData>
      <sheetData sheetId="34">
        <row r="69">
          <cell r="D69">
            <v>0.8</v>
          </cell>
          <cell r="F69">
            <v>1.05</v>
          </cell>
          <cell r="G69">
            <v>2.67</v>
          </cell>
        </row>
      </sheetData>
      <sheetData sheetId="35">
        <row r="69">
          <cell r="D69">
            <v>1</v>
          </cell>
          <cell r="F69">
            <v>1.25</v>
          </cell>
          <cell r="G69">
            <v>2.67</v>
          </cell>
        </row>
      </sheetData>
      <sheetData sheetId="36">
        <row r="69">
          <cell r="D69">
            <v>1</v>
          </cell>
          <cell r="F69">
            <v>1.25</v>
          </cell>
          <cell r="G69">
            <v>2.7</v>
          </cell>
        </row>
      </sheetData>
      <sheetData sheetId="37">
        <row r="69">
          <cell r="D69">
            <v>1</v>
          </cell>
          <cell r="F69">
            <v>1.25</v>
          </cell>
          <cell r="G69">
            <v>2.7</v>
          </cell>
        </row>
      </sheetData>
      <sheetData sheetId="38">
        <row r="69">
          <cell r="D69">
            <v>1</v>
          </cell>
          <cell r="F69">
            <v>1.25</v>
          </cell>
          <cell r="G69">
            <v>2.67</v>
          </cell>
        </row>
      </sheetData>
      <sheetData sheetId="39">
        <row r="69">
          <cell r="D69">
            <v>1</v>
          </cell>
          <cell r="F69">
            <v>1.25</v>
          </cell>
          <cell r="G69">
            <v>2.73</v>
          </cell>
        </row>
      </sheetData>
      <sheetData sheetId="40">
        <row r="69">
          <cell r="D69">
            <v>0.8</v>
          </cell>
          <cell r="F69">
            <v>1.05</v>
          </cell>
          <cell r="G69">
            <v>2.73</v>
          </cell>
        </row>
      </sheetData>
      <sheetData sheetId="41">
        <row r="69">
          <cell r="D69">
            <v>0.8</v>
          </cell>
          <cell r="F69">
            <v>1.05</v>
          </cell>
          <cell r="G69">
            <v>2.73</v>
          </cell>
        </row>
      </sheetData>
      <sheetData sheetId="42">
        <row r="69">
          <cell r="D69">
            <v>0.6</v>
          </cell>
          <cell r="F69">
            <v>0.85</v>
          </cell>
          <cell r="G69">
            <v>2.73</v>
          </cell>
        </row>
      </sheetData>
      <sheetData sheetId="43">
        <row r="69">
          <cell r="D69">
            <v>0.6</v>
          </cell>
          <cell r="F69">
            <v>0.85</v>
          </cell>
          <cell r="G69">
            <v>2.73</v>
          </cell>
        </row>
      </sheetData>
      <sheetData sheetId="44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5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6">
        <row r="69">
          <cell r="D69">
            <v>0.6</v>
          </cell>
          <cell r="F69">
            <v>0.85</v>
          </cell>
          <cell r="G69">
            <v>2.7</v>
          </cell>
        </row>
      </sheetData>
      <sheetData sheetId="47">
        <row r="69">
          <cell r="D69">
            <v>0.6</v>
          </cell>
          <cell r="F69">
            <v>0.85</v>
          </cell>
          <cell r="G69">
            <v>2.7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zoomScale="142" zoomScaleNormal="142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23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34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45.7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0.41699999999999998</v>
      </c>
      <c r="D12" s="31">
        <f>'[1]01'!$D$68</f>
        <v>0.6</v>
      </c>
      <c r="E12" s="31">
        <f>'[1]01'!$F$68</f>
        <v>0.8</v>
      </c>
      <c r="F12" s="31">
        <f>'[1]01'!$G$68</f>
        <v>1.96</v>
      </c>
    </row>
    <row r="13" spans="2:36" ht="9.9499999999999993" customHeight="1">
      <c r="B13" s="32">
        <v>2</v>
      </c>
      <c r="C13" s="35">
        <v>0.41699999999999998</v>
      </c>
      <c r="D13" s="35">
        <f>'[1]02'!$D$68</f>
        <v>0.6</v>
      </c>
      <c r="E13" s="35">
        <f>'[1]02'!$F$68</f>
        <v>0.8</v>
      </c>
      <c r="F13" s="35">
        <f>'[1]02'!$G$68</f>
        <v>1.96</v>
      </c>
    </row>
    <row r="14" spans="2:36" ht="9.9499999999999993" customHeight="1">
      <c r="B14" s="30">
        <v>3</v>
      </c>
      <c r="C14" s="31">
        <v>0.41699999999999998</v>
      </c>
      <c r="D14" s="31">
        <f>'[1]03'!$D$68</f>
        <v>0.8</v>
      </c>
      <c r="E14" s="31">
        <f>'[1]03'!$F$68</f>
        <v>1</v>
      </c>
      <c r="F14" s="31">
        <f>'[1]03'!$G$68</f>
        <v>1.97</v>
      </c>
    </row>
    <row r="15" spans="2:36" ht="9.9499999999999993" customHeight="1">
      <c r="B15" s="32">
        <v>4</v>
      </c>
      <c r="C15" s="33">
        <v>0.41699999999999998</v>
      </c>
      <c r="D15" s="33">
        <f>'[1]04'!$D$68</f>
        <v>0.8</v>
      </c>
      <c r="E15" s="33">
        <f>'[1]04'!$F$68</f>
        <v>1.05</v>
      </c>
      <c r="F15" s="33">
        <f>'[1]04'!$G$68</f>
        <v>1.97</v>
      </c>
    </row>
    <row r="16" spans="2:36" ht="9.9499999999999993" customHeight="1">
      <c r="B16" s="30">
        <v>5</v>
      </c>
      <c r="C16" s="31">
        <v>0.41699999999999998</v>
      </c>
      <c r="D16" s="31">
        <f>'[1]05'!$D$68</f>
        <v>0.8</v>
      </c>
      <c r="E16" s="31">
        <f>'[1]05'!$F$68</f>
        <v>1.05</v>
      </c>
      <c r="F16" s="31">
        <f>'[1]05'!$G$68</f>
        <v>1.97</v>
      </c>
    </row>
    <row r="17" spans="2:32" ht="9.9499999999999993" customHeight="1">
      <c r="B17" s="32">
        <v>6</v>
      </c>
      <c r="C17" s="33">
        <v>0.41699999999999998</v>
      </c>
      <c r="D17" s="33">
        <f>'[1]06'!$D$68</f>
        <v>0.8</v>
      </c>
      <c r="E17" s="33">
        <f>'[1]06'!$F$68</f>
        <v>1.05</v>
      </c>
      <c r="F17" s="33">
        <f>'[1]06'!$G$68</f>
        <v>1.98</v>
      </c>
    </row>
    <row r="18" spans="2:32" ht="9.9499999999999993" customHeight="1">
      <c r="B18" s="30">
        <v>7</v>
      </c>
      <c r="C18" s="31">
        <v>0.41699999999999998</v>
      </c>
      <c r="D18" s="31">
        <f>'[1]07'!$D$68</f>
        <v>0.9</v>
      </c>
      <c r="E18" s="31">
        <f>'[1]07'!$F$68</f>
        <v>1.1499999999999999</v>
      </c>
      <c r="F18" s="31">
        <f>'[1]07'!$G$68</f>
        <v>1.99</v>
      </c>
    </row>
    <row r="19" spans="2:32" ht="9.9499999999999993" customHeight="1">
      <c r="B19" s="32">
        <v>8</v>
      </c>
      <c r="C19" s="33">
        <v>0.41699999999999998</v>
      </c>
      <c r="D19" s="33">
        <f>'[1]08'!$D$68</f>
        <v>0.9</v>
      </c>
      <c r="E19" s="33">
        <f>'[1]08'!$F$68</f>
        <v>1.1499999999999999</v>
      </c>
      <c r="F19" s="33">
        <f>'[1]08'!$G$68</f>
        <v>1.99</v>
      </c>
    </row>
    <row r="20" spans="2:32" ht="9.9499999999999993" customHeight="1">
      <c r="B20" s="30">
        <v>9</v>
      </c>
      <c r="C20" s="31">
        <v>0.41699999999999998</v>
      </c>
      <c r="D20" s="31">
        <f>'[1]09'!$D$68</f>
        <v>0.8</v>
      </c>
      <c r="E20" s="31">
        <f>'[1]09'!$F$68</f>
        <v>1.05</v>
      </c>
      <c r="F20" s="31">
        <f>'[1]09'!$G$68</f>
        <v>1.99</v>
      </c>
    </row>
    <row r="21" spans="2:32" ht="9.9499999999999993" customHeight="1">
      <c r="B21" s="32">
        <v>10</v>
      </c>
      <c r="C21" s="33">
        <v>0.41699999999999998</v>
      </c>
      <c r="D21" s="33">
        <f>'[1]10'!$D$68</f>
        <v>0.8</v>
      </c>
      <c r="E21" s="33">
        <f>'[1]10'!$F$68</f>
        <v>1.05</v>
      </c>
      <c r="F21" s="33">
        <f>'[1]10'!$G$68</f>
        <v>2.08</v>
      </c>
    </row>
    <row r="22" spans="2:32" ht="9.9499999999999993" customHeight="1">
      <c r="B22" s="30">
        <v>11</v>
      </c>
      <c r="C22" s="31">
        <v>0.41699999999999998</v>
      </c>
      <c r="D22" s="31">
        <f>'[1]11'!$D$68</f>
        <v>0.8</v>
      </c>
      <c r="E22" s="31">
        <f>'[1]11'!$F$68</f>
        <v>1.05</v>
      </c>
      <c r="F22" s="31">
        <f>'[1]11'!$G$68</f>
        <v>2.12</v>
      </c>
    </row>
    <row r="23" spans="2:32" ht="9.9499999999999993" customHeight="1">
      <c r="B23" s="32">
        <v>12</v>
      </c>
      <c r="C23" s="33">
        <v>0.41699999999999998</v>
      </c>
      <c r="D23" s="33">
        <f>'[1]12'!$D$68</f>
        <v>0.8</v>
      </c>
      <c r="E23" s="33">
        <f>'[1]12'!$F$68</f>
        <v>1.05</v>
      </c>
      <c r="F23" s="33">
        <f>'[1]12'!$G$68</f>
        <v>2.0699999999999998</v>
      </c>
    </row>
    <row r="24" spans="2:32" ht="9.9499999999999993" customHeight="1">
      <c r="B24" s="30">
        <v>13</v>
      </c>
      <c r="C24" s="31">
        <v>0.41699999999999998</v>
      </c>
      <c r="D24" s="31">
        <f>'[1]13'!$D$68</f>
        <v>0.7</v>
      </c>
      <c r="E24" s="31">
        <f>'[1]13'!$F$68</f>
        <v>0.95</v>
      </c>
      <c r="F24" s="31">
        <f>'[1]13'!$G$68</f>
        <v>2.12</v>
      </c>
    </row>
    <row r="25" spans="2:32" ht="9.9499999999999993" customHeight="1">
      <c r="B25" s="32">
        <v>14</v>
      </c>
      <c r="C25" s="33">
        <v>0.41699999999999998</v>
      </c>
      <c r="D25" s="33">
        <f>'[1]14'!$D$68</f>
        <v>0.7</v>
      </c>
      <c r="E25" s="33">
        <f>'[1]14'!$F$68</f>
        <v>0.95</v>
      </c>
      <c r="F25" s="33">
        <f>'[1]14'!$G$68</f>
        <v>2.12</v>
      </c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0.41699999999999998</v>
      </c>
      <c r="D26" s="31">
        <f>'[1]15'!$D$68</f>
        <v>0.65</v>
      </c>
      <c r="E26" s="31">
        <f>'[1]15'!$F$68</f>
        <v>0.85</v>
      </c>
      <c r="F26" s="31">
        <f>'[1]15'!$G$68</f>
        <v>2.13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0.41699999999999998</v>
      </c>
      <c r="D27" s="33">
        <f>'[1]16'!$D$68</f>
        <v>0.7</v>
      </c>
      <c r="E27" s="33">
        <f>'[1]16'!$F$68</f>
        <v>0.9</v>
      </c>
      <c r="F27" s="33">
        <f>'[1]16'!$G$68</f>
        <v>2.13</v>
      </c>
      <c r="S27" s="22">
        <v>2019</v>
      </c>
      <c r="T27" s="23">
        <v>0.75</v>
      </c>
      <c r="U27" s="23">
        <v>0.83329999999999993</v>
      </c>
      <c r="V27" s="23">
        <v>0.73329999999999995</v>
      </c>
      <c r="W27" s="23">
        <v>0.66670000000000007</v>
      </c>
      <c r="X27" s="23">
        <v>0.6</v>
      </c>
      <c r="Y27" s="23">
        <v>0.6</v>
      </c>
      <c r="Z27" s="23">
        <v>0.7</v>
      </c>
      <c r="AA27" s="23">
        <v>0.66670000000000007</v>
      </c>
      <c r="AB27" s="23">
        <v>0.65</v>
      </c>
      <c r="AC27" s="23">
        <v>0.58329999999999993</v>
      </c>
      <c r="AD27" s="23">
        <v>0.4</v>
      </c>
      <c r="AE27" s="23">
        <v>0.4</v>
      </c>
      <c r="AF27" s="24">
        <v>0.63194166666666673</v>
      </c>
    </row>
    <row r="28" spans="2:32" ht="9.9499999999999993" customHeight="1">
      <c r="B28" s="30">
        <v>17</v>
      </c>
      <c r="C28" s="31">
        <v>0.41699999999999998</v>
      </c>
      <c r="D28" s="31">
        <f>'[1]17'!$D$68</f>
        <v>0.7</v>
      </c>
      <c r="E28" s="31">
        <f>'[1]17'!$F$68</f>
        <v>0.95</v>
      </c>
      <c r="F28" s="31">
        <f>'[1]17'!$G$68</f>
        <v>2.04</v>
      </c>
      <c r="S28" s="22">
        <v>2020</v>
      </c>
      <c r="T28" s="23">
        <v>0.75</v>
      </c>
      <c r="U28" s="23">
        <v>0.63749999999999996</v>
      </c>
      <c r="V28" s="23">
        <v>0.64999999999999991</v>
      </c>
      <c r="W28" s="23">
        <v>0.6</v>
      </c>
      <c r="X28" s="23">
        <v>0.875</v>
      </c>
      <c r="Y28" s="23">
        <v>1</v>
      </c>
      <c r="Z28" s="23">
        <v>0.78</v>
      </c>
      <c r="AA28" s="23">
        <v>0.625</v>
      </c>
      <c r="AB28" s="23">
        <v>0.625</v>
      </c>
      <c r="AC28" s="23">
        <v>0.61999999999999988</v>
      </c>
      <c r="AD28" s="23">
        <v>0.7</v>
      </c>
      <c r="AE28" s="23">
        <v>0.55000000000000004</v>
      </c>
      <c r="AF28" s="24">
        <v>0.70104166666666667</v>
      </c>
    </row>
    <row r="29" spans="2:32" ht="9.9499999999999993" customHeight="1">
      <c r="B29" s="32">
        <v>18</v>
      </c>
      <c r="C29" s="33">
        <v>0.41699999999999998</v>
      </c>
      <c r="D29" s="33">
        <f>'[1]18'!$D$68</f>
        <v>0.7</v>
      </c>
      <c r="E29" s="33">
        <f>'[1]18'!$F$68</f>
        <v>0.95</v>
      </c>
      <c r="F29" s="33">
        <f>'[1]18'!$G$68</f>
        <v>2.91</v>
      </c>
      <c r="G29" s="1"/>
      <c r="S29" s="22">
        <v>2021</v>
      </c>
      <c r="T29" s="23">
        <v>0.77499999999999991</v>
      </c>
      <c r="U29" s="23">
        <v>0.78750000000000009</v>
      </c>
      <c r="V29" s="23">
        <v>0.55000000000000004</v>
      </c>
      <c r="W29" s="23">
        <v>0.55000000000000004</v>
      </c>
      <c r="X29" s="23">
        <v>0.53749999999999998</v>
      </c>
      <c r="Y29" s="23">
        <v>0.8</v>
      </c>
      <c r="Z29" s="23">
        <v>0.79</v>
      </c>
      <c r="AA29" s="23">
        <v>0.75</v>
      </c>
      <c r="AB29" s="23">
        <v>0.73</v>
      </c>
      <c r="AC29" s="23">
        <v>0.65</v>
      </c>
      <c r="AD29" s="23">
        <v>0.65</v>
      </c>
      <c r="AE29" s="23">
        <v>0.61</v>
      </c>
      <c r="AF29" s="24">
        <v>0.68166666666666664</v>
      </c>
    </row>
    <row r="30" spans="2:32" ht="9.9499999999999993" customHeight="1">
      <c r="B30" s="30">
        <v>19</v>
      </c>
      <c r="C30" s="31">
        <v>0.41699999999999998</v>
      </c>
      <c r="D30" s="31">
        <f>'[1]19'!$D$68</f>
        <v>0.7</v>
      </c>
      <c r="E30" s="31">
        <f>'[1]19'!$F$68</f>
        <v>0.95</v>
      </c>
      <c r="F30" s="31">
        <f>'[1]19'!$G$68</f>
        <v>1.91</v>
      </c>
      <c r="S30" s="22">
        <v>2022</v>
      </c>
      <c r="T30" s="23">
        <v>0.6875</v>
      </c>
      <c r="U30" s="23">
        <v>0.76249999999999996</v>
      </c>
      <c r="V30" s="23">
        <v>0.72000000000000008</v>
      </c>
      <c r="W30" s="23">
        <v>0.65</v>
      </c>
      <c r="X30" s="23">
        <v>0.61250000000000004</v>
      </c>
      <c r="Y30" s="23">
        <v>0.76</v>
      </c>
      <c r="Z30" s="23">
        <v>0.9</v>
      </c>
      <c r="AA30" s="23">
        <v>1</v>
      </c>
      <c r="AB30" s="23">
        <v>0.85000000000000009</v>
      </c>
      <c r="AC30" s="23">
        <v>0.82</v>
      </c>
      <c r="AD30" s="23">
        <v>0.75</v>
      </c>
      <c r="AE30" s="23">
        <v>0.72000000000000008</v>
      </c>
      <c r="AF30" s="24">
        <v>0.76937500000000014</v>
      </c>
    </row>
    <row r="31" spans="2:32" ht="9.9499999999999993" customHeight="1">
      <c r="B31" s="32">
        <v>20</v>
      </c>
      <c r="C31" s="33">
        <v>0.41699999999999998</v>
      </c>
      <c r="D31" s="33">
        <f>'[1]20'!$D$68</f>
        <v>0.7</v>
      </c>
      <c r="E31" s="33">
        <f>'[1]20'!$F$68</f>
        <v>0.95</v>
      </c>
      <c r="F31" s="33">
        <f>'[1]20'!$G$68</f>
        <v>1.94</v>
      </c>
      <c r="S31" s="22">
        <v>2023</v>
      </c>
      <c r="T31" s="23">
        <v>0.8</v>
      </c>
      <c r="U31" s="23">
        <v>0.95</v>
      </c>
      <c r="V31" s="23">
        <v>0.91999999999999993</v>
      </c>
      <c r="W31" s="23">
        <v>0.6</v>
      </c>
      <c r="X31" s="23">
        <v>0.64999999999999991</v>
      </c>
      <c r="Y31" s="23">
        <v>0.85</v>
      </c>
      <c r="Z31" s="23">
        <v>0.6875</v>
      </c>
      <c r="AA31" s="23">
        <v>0.8</v>
      </c>
      <c r="AB31" s="23">
        <v>0.8</v>
      </c>
      <c r="AC31" s="23">
        <v>0.8</v>
      </c>
      <c r="AD31" s="23">
        <v>0.75</v>
      </c>
      <c r="AE31" s="23">
        <v>0.8</v>
      </c>
      <c r="AF31" s="24">
        <v>0.7839583333333332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2024</v>
      </c>
      <c r="T32" s="23">
        <v>0.75</v>
      </c>
      <c r="U32" s="23">
        <v>0.71</v>
      </c>
      <c r="V32" s="23">
        <v>0.8</v>
      </c>
      <c r="W32" s="23">
        <v>0.7</v>
      </c>
      <c r="X32" s="23">
        <v>0.77999999999999992</v>
      </c>
      <c r="Y32" s="23">
        <v>0.9</v>
      </c>
      <c r="Z32" s="23">
        <v>0.9</v>
      </c>
      <c r="AA32" s="23">
        <v>0.9</v>
      </c>
      <c r="AB32" s="23">
        <v>0.9</v>
      </c>
      <c r="AC32" s="23">
        <v>0.83000000000000007</v>
      </c>
      <c r="AD32" s="23">
        <v>0.6875</v>
      </c>
      <c r="AE32" s="23">
        <v>0.63749999999999996</v>
      </c>
      <c r="AF32" s="24">
        <f t="shared" ref="AF32:AF35" si="0">AVERAGE(T32:AE32)</f>
        <v>0.79125000000000012</v>
      </c>
    </row>
    <row r="33" spans="2:32" ht="9.9499999999999993" customHeight="1">
      <c r="B33" s="32">
        <v>22</v>
      </c>
      <c r="C33" s="33"/>
      <c r="D33" s="33" t="s">
        <v>33</v>
      </c>
      <c r="E33" s="33"/>
      <c r="F33" s="33"/>
      <c r="S33" s="22" t="s">
        <v>25</v>
      </c>
      <c r="T33" s="23">
        <f>MAX(T27:T32)</f>
        <v>0.8</v>
      </c>
      <c r="U33" s="23">
        <f t="shared" ref="U33:AE33" si="1">MAX(U27:U32)</f>
        <v>0.95</v>
      </c>
      <c r="V33" s="23">
        <f t="shared" si="1"/>
        <v>0.91999999999999993</v>
      </c>
      <c r="W33" s="23">
        <f t="shared" si="1"/>
        <v>0.7</v>
      </c>
      <c r="X33" s="23">
        <f t="shared" si="1"/>
        <v>0.875</v>
      </c>
      <c r="Y33" s="23">
        <f t="shared" si="1"/>
        <v>1</v>
      </c>
      <c r="Z33" s="23">
        <f t="shared" si="1"/>
        <v>0.9</v>
      </c>
      <c r="AA33" s="23">
        <f t="shared" si="1"/>
        <v>1</v>
      </c>
      <c r="AB33" s="23">
        <f t="shared" si="1"/>
        <v>0.9</v>
      </c>
      <c r="AC33" s="23">
        <f t="shared" si="1"/>
        <v>0.83000000000000007</v>
      </c>
      <c r="AD33" s="23">
        <f t="shared" si="1"/>
        <v>0.75</v>
      </c>
      <c r="AE33" s="23">
        <f t="shared" si="1"/>
        <v>0.8</v>
      </c>
      <c r="AF33" s="24">
        <f t="shared" si="0"/>
        <v>0.86875000000000002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26</v>
      </c>
      <c r="T34" s="23">
        <f>MIN(T27:T32)</f>
        <v>0.6875</v>
      </c>
      <c r="U34" s="23">
        <f t="shared" ref="U34:AE34" si="2">MIN(U27:U32)</f>
        <v>0.63749999999999996</v>
      </c>
      <c r="V34" s="23">
        <f t="shared" si="2"/>
        <v>0.55000000000000004</v>
      </c>
      <c r="W34" s="23">
        <f t="shared" si="2"/>
        <v>0.55000000000000004</v>
      </c>
      <c r="X34" s="23">
        <f t="shared" si="2"/>
        <v>0.53749999999999998</v>
      </c>
      <c r="Y34" s="23">
        <f t="shared" si="2"/>
        <v>0.6</v>
      </c>
      <c r="Z34" s="23">
        <f t="shared" si="2"/>
        <v>0.6875</v>
      </c>
      <c r="AA34" s="23">
        <f t="shared" si="2"/>
        <v>0.625</v>
      </c>
      <c r="AB34" s="23">
        <f t="shared" si="2"/>
        <v>0.625</v>
      </c>
      <c r="AC34" s="23">
        <f t="shared" si="2"/>
        <v>0.58329999999999993</v>
      </c>
      <c r="AD34" s="23">
        <f t="shared" si="2"/>
        <v>0.4</v>
      </c>
      <c r="AE34" s="23">
        <f t="shared" si="2"/>
        <v>0.4</v>
      </c>
      <c r="AF34" s="24">
        <f t="shared" si="0"/>
        <v>0.57360833333333339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27</v>
      </c>
      <c r="T35" s="23">
        <f>AVERAGE(T27:T32)</f>
        <v>0.75208333333333333</v>
      </c>
      <c r="U35" s="23">
        <f t="shared" ref="U35:AE35" si="3">AVERAGE(U27:U32)</f>
        <v>0.78013333333333346</v>
      </c>
      <c r="V35" s="23">
        <f t="shared" si="3"/>
        <v>0.72888333333333322</v>
      </c>
      <c r="W35" s="23">
        <f t="shared" si="3"/>
        <v>0.62778333333333336</v>
      </c>
      <c r="X35" s="23">
        <f t="shared" si="3"/>
        <v>0.67583333333333329</v>
      </c>
      <c r="Y35" s="23">
        <f t="shared" si="3"/>
        <v>0.81833333333333336</v>
      </c>
      <c r="Z35" s="23">
        <f t="shared" si="3"/>
        <v>0.79291666666666671</v>
      </c>
      <c r="AA35" s="23">
        <f t="shared" si="3"/>
        <v>0.79028333333333345</v>
      </c>
      <c r="AB35" s="23">
        <f t="shared" si="3"/>
        <v>0.75916666666666677</v>
      </c>
      <c r="AC35" s="23">
        <f t="shared" si="3"/>
        <v>0.71721666666666672</v>
      </c>
      <c r="AD35" s="23">
        <f t="shared" si="3"/>
        <v>0.65625</v>
      </c>
      <c r="AE35" s="23">
        <f t="shared" si="3"/>
        <v>0.61958333333333337</v>
      </c>
      <c r="AF35" s="24">
        <f t="shared" si="0"/>
        <v>0.72653888888888885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28</v>
      </c>
      <c r="T39" s="23">
        <f t="shared" ref="T39:AE41" si="4">T33</f>
        <v>0.8</v>
      </c>
      <c r="U39" s="23">
        <f t="shared" si="4"/>
        <v>0.95</v>
      </c>
      <c r="V39" s="23">
        <f t="shared" si="4"/>
        <v>0.91999999999999993</v>
      </c>
      <c r="W39" s="23">
        <f t="shared" si="4"/>
        <v>0.7</v>
      </c>
      <c r="X39" s="23">
        <f t="shared" si="4"/>
        <v>0.875</v>
      </c>
      <c r="Y39" s="23">
        <f t="shared" si="4"/>
        <v>1</v>
      </c>
      <c r="Z39" s="23">
        <f t="shared" si="4"/>
        <v>0.9</v>
      </c>
      <c r="AA39" s="23">
        <f t="shared" si="4"/>
        <v>1</v>
      </c>
      <c r="AB39" s="23">
        <f t="shared" si="4"/>
        <v>0.9</v>
      </c>
      <c r="AC39" s="23">
        <f t="shared" si="4"/>
        <v>0.83000000000000007</v>
      </c>
      <c r="AD39" s="23">
        <f t="shared" si="4"/>
        <v>0.75</v>
      </c>
      <c r="AE39" s="23">
        <f t="shared" si="4"/>
        <v>0.8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4"/>
        <v>0.6875</v>
      </c>
      <c r="U40" s="23">
        <f t="shared" si="4"/>
        <v>0.63749999999999996</v>
      </c>
      <c r="V40" s="23">
        <f t="shared" si="4"/>
        <v>0.55000000000000004</v>
      </c>
      <c r="W40" s="23">
        <f t="shared" si="4"/>
        <v>0.55000000000000004</v>
      </c>
      <c r="X40" s="23">
        <f t="shared" si="4"/>
        <v>0.53749999999999998</v>
      </c>
      <c r="Y40" s="23">
        <f t="shared" si="4"/>
        <v>0.6</v>
      </c>
      <c r="Z40" s="23">
        <f t="shared" si="4"/>
        <v>0.6875</v>
      </c>
      <c r="AA40" s="23">
        <f t="shared" si="4"/>
        <v>0.625</v>
      </c>
      <c r="AB40" s="23">
        <f t="shared" si="4"/>
        <v>0.625</v>
      </c>
      <c r="AC40" s="23">
        <f t="shared" si="4"/>
        <v>0.58329999999999993</v>
      </c>
      <c r="AD40" s="23">
        <f t="shared" si="4"/>
        <v>0.4</v>
      </c>
      <c r="AE40" s="23">
        <f t="shared" si="4"/>
        <v>0.4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2019 - 2024</v>
      </c>
      <c r="T41" s="26">
        <f t="shared" si="4"/>
        <v>0.75208333333333333</v>
      </c>
      <c r="U41" s="26">
        <f t="shared" si="4"/>
        <v>0.78013333333333346</v>
      </c>
      <c r="V41" s="26">
        <f t="shared" si="4"/>
        <v>0.72888333333333322</v>
      </c>
      <c r="W41" s="26">
        <f t="shared" si="4"/>
        <v>0.62778333333333336</v>
      </c>
      <c r="X41" s="26">
        <f t="shared" si="4"/>
        <v>0.67583333333333329</v>
      </c>
      <c r="Y41" s="26">
        <f t="shared" si="4"/>
        <v>0.81833333333333336</v>
      </c>
      <c r="Z41" s="26">
        <f t="shared" si="4"/>
        <v>0.79291666666666671</v>
      </c>
      <c r="AA41" s="26">
        <f t="shared" si="4"/>
        <v>0.79028333333333345</v>
      </c>
      <c r="AB41" s="26">
        <f t="shared" si="4"/>
        <v>0.75916666666666677</v>
      </c>
      <c r="AC41" s="26">
        <f t="shared" si="4"/>
        <v>0.71721666666666672</v>
      </c>
      <c r="AD41" s="26">
        <f t="shared" si="4"/>
        <v>0.65625</v>
      </c>
      <c r="AE41" s="26">
        <f t="shared" si="4"/>
        <v>0.61958333333333337</v>
      </c>
      <c r="AF41" s="20"/>
    </row>
    <row r="42" spans="2:32" ht="9.9499999999999993" customHeight="1">
      <c r="B42" s="30">
        <v>31</v>
      </c>
      <c r="C42" s="37"/>
      <c r="D42" s="37"/>
      <c r="E42" s="37"/>
      <c r="F42" s="37"/>
      <c r="S42" s="22">
        <v>2025</v>
      </c>
      <c r="T42" s="27">
        <f>AVERAGE(D12:D16)</f>
        <v>0.72</v>
      </c>
      <c r="U42" s="27">
        <f>AVERAGE(D17:D20)</f>
        <v>0.85000000000000009</v>
      </c>
      <c r="V42" s="27">
        <f>AVERAGE(D21:D24)</f>
        <v>0.77500000000000013</v>
      </c>
      <c r="W42" s="27">
        <f>AVERAGE(D25:D28)</f>
        <v>0.6875</v>
      </c>
      <c r="X42" s="27">
        <f>AVERAGE(D29:D33)</f>
        <v>0.69999999999999984</v>
      </c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8"/>
      <c r="D47" s="38"/>
      <c r="E47" s="38"/>
      <c r="F47" s="38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2019</v>
      </c>
      <c r="T48" s="23">
        <v>1.4406250000000003</v>
      </c>
      <c r="U48" s="23">
        <v>1.369</v>
      </c>
      <c r="V48" s="23">
        <v>1.3985416666666666</v>
      </c>
      <c r="W48" s="23">
        <v>1.4183333333333332</v>
      </c>
      <c r="X48" s="23">
        <v>1.5383333333333333</v>
      </c>
      <c r="Y48" s="23">
        <v>1.3808333333333334</v>
      </c>
      <c r="Z48" s="23">
        <v>1.7126716917922948</v>
      </c>
      <c r="AA48" s="23">
        <v>1.768</v>
      </c>
      <c r="AB48" s="23">
        <v>1.7983333333333333</v>
      </c>
      <c r="AC48" s="23">
        <v>1.823</v>
      </c>
      <c r="AD48" s="23">
        <v>1.65625</v>
      </c>
      <c r="AE48" s="23">
        <v>1.7541666666666669</v>
      </c>
      <c r="AF48" s="24">
        <v>1.5881740298715803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2020</v>
      </c>
      <c r="T49" s="23">
        <v>1.58</v>
      </c>
      <c r="U49" s="23">
        <v>1.5559999999999998</v>
      </c>
      <c r="V49" s="23">
        <v>1.5425</v>
      </c>
      <c r="W49" s="23">
        <v>1.94</v>
      </c>
      <c r="X49" s="23">
        <v>1.9849999999999999</v>
      </c>
      <c r="Y49" s="23">
        <v>2.1100000000000003</v>
      </c>
      <c r="Z49" s="23">
        <v>1.8440000000000001</v>
      </c>
      <c r="AA49" s="23">
        <v>2.29</v>
      </c>
      <c r="AB49" s="23">
        <v>2.3024999999999998</v>
      </c>
      <c r="AC49" s="23">
        <v>2.222</v>
      </c>
      <c r="AD49" s="23">
        <v>2.0925000000000002</v>
      </c>
      <c r="AE49" s="23">
        <v>1.98</v>
      </c>
      <c r="AF49" s="24">
        <v>1.9537083333333334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2021</v>
      </c>
      <c r="T50" s="23">
        <v>1.7024999999999999</v>
      </c>
      <c r="U50" s="23">
        <v>1.7875000000000001</v>
      </c>
      <c r="V50" s="23">
        <v>1.855</v>
      </c>
      <c r="W50" s="23">
        <v>1.9359999999999999</v>
      </c>
      <c r="X50" s="23">
        <v>1.8399999999999999</v>
      </c>
      <c r="Y50" s="23">
        <v>1.6549999999999998</v>
      </c>
      <c r="Z50" s="23">
        <v>1.3519999999999999</v>
      </c>
      <c r="AA50" s="23">
        <v>1.4725000000000001</v>
      </c>
      <c r="AB50" s="23">
        <v>1.7575000000000003</v>
      </c>
      <c r="AC50" s="23">
        <v>1.66</v>
      </c>
      <c r="AD50" s="23">
        <v>1.7625000000000002</v>
      </c>
      <c r="AE50" s="23">
        <v>1.3820000000000001</v>
      </c>
      <c r="AF50" s="24">
        <v>1.6802083333333335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2022</v>
      </c>
      <c r="T51" s="23">
        <v>1.4874999999999998</v>
      </c>
      <c r="U51" s="23">
        <v>1.4</v>
      </c>
      <c r="V51" s="23">
        <v>1.2979999999999998</v>
      </c>
      <c r="W51" s="23">
        <v>1.1775000000000002</v>
      </c>
      <c r="X51" s="23">
        <v>1.7174999999999998</v>
      </c>
      <c r="Y51" s="23">
        <v>1.8660000000000001</v>
      </c>
      <c r="Z51" s="23">
        <v>1.6274999999999999</v>
      </c>
      <c r="AA51" s="23">
        <v>1.7699999999999998</v>
      </c>
      <c r="AB51" s="23">
        <v>1.63</v>
      </c>
      <c r="AC51" s="23">
        <v>1.8480000000000001</v>
      </c>
      <c r="AD51" s="23">
        <v>1.675</v>
      </c>
      <c r="AE51" s="23">
        <v>1.25</v>
      </c>
      <c r="AF51" s="24">
        <v>1.5622499999999997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2023</v>
      </c>
      <c r="T52" s="23">
        <v>1.4049999999999998</v>
      </c>
      <c r="U52" s="23">
        <v>1.67</v>
      </c>
      <c r="V52" s="23">
        <v>1.9460000000000002</v>
      </c>
      <c r="W52" s="23">
        <v>1.9675</v>
      </c>
      <c r="X52" s="23">
        <v>2.0375000000000001</v>
      </c>
      <c r="Y52" s="23">
        <v>1.9260000000000002</v>
      </c>
      <c r="Z52" s="23">
        <v>1.9724999999999999</v>
      </c>
      <c r="AA52" s="23">
        <v>1.97</v>
      </c>
      <c r="AB52" s="23">
        <v>1.9624999999999999</v>
      </c>
      <c r="AC52" s="23">
        <v>1.4824999999999999</v>
      </c>
      <c r="AD52" s="23">
        <v>1.504</v>
      </c>
      <c r="AE52" s="23">
        <v>1.58</v>
      </c>
      <c r="AF52" s="24">
        <v>1.7852916666666669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2024</v>
      </c>
      <c r="T53" s="23">
        <v>1.7975000000000001</v>
      </c>
      <c r="U53" s="23">
        <v>1.8180000000000001</v>
      </c>
      <c r="V53" s="23">
        <v>1.7675000000000001</v>
      </c>
      <c r="W53" s="23">
        <v>1.57</v>
      </c>
      <c r="X53" s="23">
        <v>1.7719999999999998</v>
      </c>
      <c r="Y53" s="23">
        <v>1.89</v>
      </c>
      <c r="Z53" s="23">
        <v>1.8575000000000002</v>
      </c>
      <c r="AA53" s="23">
        <v>1.9059999999999999</v>
      </c>
      <c r="AB53" s="23">
        <v>1.9524999999999999</v>
      </c>
      <c r="AC53" s="23">
        <v>1.9319999999999999</v>
      </c>
      <c r="AD53" s="23">
        <v>1.9675</v>
      </c>
      <c r="AE53" s="23">
        <v>1.9524999999999999</v>
      </c>
      <c r="AF53" s="24">
        <f t="shared" ref="AF53:AF56" si="5">AVERAGE(T53:AE53)</f>
        <v>1.8485833333333332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25</v>
      </c>
      <c r="T54" s="23">
        <f>MAX(T48:T53)</f>
        <v>1.7975000000000001</v>
      </c>
      <c r="U54" s="23">
        <f t="shared" ref="U54:AE54" si="6">MAX(U48:U53)</f>
        <v>1.8180000000000001</v>
      </c>
      <c r="V54" s="23">
        <f t="shared" si="6"/>
        <v>1.9460000000000002</v>
      </c>
      <c r="W54" s="23">
        <f t="shared" si="6"/>
        <v>1.9675</v>
      </c>
      <c r="X54" s="23">
        <f t="shared" si="6"/>
        <v>2.0375000000000001</v>
      </c>
      <c r="Y54" s="23">
        <f t="shared" si="6"/>
        <v>2.1100000000000003</v>
      </c>
      <c r="Z54" s="23">
        <f t="shared" si="6"/>
        <v>1.9724999999999999</v>
      </c>
      <c r="AA54" s="23">
        <f t="shared" si="6"/>
        <v>2.29</v>
      </c>
      <c r="AB54" s="23">
        <f t="shared" si="6"/>
        <v>2.3024999999999998</v>
      </c>
      <c r="AC54" s="23">
        <f t="shared" si="6"/>
        <v>2.222</v>
      </c>
      <c r="AD54" s="23">
        <f t="shared" si="6"/>
        <v>2.0925000000000002</v>
      </c>
      <c r="AE54" s="23">
        <f t="shared" si="6"/>
        <v>1.98</v>
      </c>
      <c r="AF54" s="24">
        <f t="shared" si="5"/>
        <v>2.0446666666666666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26</v>
      </c>
      <c r="T55" s="23">
        <f>MIN(T48:T53)</f>
        <v>1.4049999999999998</v>
      </c>
      <c r="U55" s="23">
        <f t="shared" ref="U55:AE55" si="7">MIN(U48:U53)</f>
        <v>1.369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1.5383333333333333</v>
      </c>
      <c r="Y55" s="23">
        <f t="shared" si="7"/>
        <v>1.3808333333333334</v>
      </c>
      <c r="Z55" s="23">
        <f t="shared" si="7"/>
        <v>1.3519999999999999</v>
      </c>
      <c r="AA55" s="23">
        <f t="shared" si="7"/>
        <v>1.4725000000000001</v>
      </c>
      <c r="AB55" s="23">
        <f t="shared" si="7"/>
        <v>1.63</v>
      </c>
      <c r="AC55" s="23">
        <f t="shared" si="7"/>
        <v>1.4824999999999999</v>
      </c>
      <c r="AD55" s="23">
        <f t="shared" si="7"/>
        <v>1.504</v>
      </c>
      <c r="AE55" s="23">
        <f t="shared" si="7"/>
        <v>1.25</v>
      </c>
      <c r="AF55" s="24">
        <f t="shared" si="5"/>
        <v>1.4049722222222221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27</v>
      </c>
      <c r="T56" s="23">
        <f>AVERAGE(T48:T53)</f>
        <v>1.5688541666666664</v>
      </c>
      <c r="U56" s="23">
        <f t="shared" ref="U56:AE56" si="8">AVERAGE(U48:U53)</f>
        <v>1.6000833333333333</v>
      </c>
      <c r="V56" s="23">
        <f t="shared" si="8"/>
        <v>1.6345902777777779</v>
      </c>
      <c r="W56" s="23">
        <f t="shared" si="8"/>
        <v>1.6682222222222223</v>
      </c>
      <c r="X56" s="23">
        <f t="shared" si="8"/>
        <v>1.8150555555555554</v>
      </c>
      <c r="Y56" s="23">
        <f t="shared" si="8"/>
        <v>1.8046388888888891</v>
      </c>
      <c r="Z56" s="23">
        <f t="shared" si="8"/>
        <v>1.7276952819653824</v>
      </c>
      <c r="AA56" s="23">
        <f t="shared" si="8"/>
        <v>1.8627500000000001</v>
      </c>
      <c r="AB56" s="23">
        <f t="shared" si="8"/>
        <v>1.9005555555555558</v>
      </c>
      <c r="AC56" s="23">
        <f t="shared" si="8"/>
        <v>1.8279166666666666</v>
      </c>
      <c r="AD56" s="23">
        <f t="shared" si="8"/>
        <v>1.7762916666666666</v>
      </c>
      <c r="AE56" s="23">
        <f t="shared" si="8"/>
        <v>1.6497777777777778</v>
      </c>
      <c r="AF56" s="24">
        <f t="shared" si="5"/>
        <v>1.7363692827563744</v>
      </c>
    </row>
    <row r="57" spans="2:32" ht="9.9499999999999993" customHeight="1">
      <c r="B57" s="32">
        <v>46</v>
      </c>
      <c r="C57" s="38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28</v>
      </c>
      <c r="T60" s="23">
        <f t="shared" ref="T60:AE62" si="9">T54</f>
        <v>1.7975000000000001</v>
      </c>
      <c r="U60" s="23">
        <f t="shared" si="9"/>
        <v>1.8180000000000001</v>
      </c>
      <c r="V60" s="23">
        <f t="shared" si="9"/>
        <v>1.9460000000000002</v>
      </c>
      <c r="W60" s="23">
        <f t="shared" si="9"/>
        <v>1.9675</v>
      </c>
      <c r="X60" s="23">
        <f t="shared" si="9"/>
        <v>2.0375000000000001</v>
      </c>
      <c r="Y60" s="23">
        <f t="shared" si="9"/>
        <v>2.1100000000000003</v>
      </c>
      <c r="Z60" s="23">
        <f t="shared" si="9"/>
        <v>1.9724999999999999</v>
      </c>
      <c r="AA60" s="23">
        <f t="shared" si="9"/>
        <v>2.29</v>
      </c>
      <c r="AB60" s="23">
        <f t="shared" si="9"/>
        <v>2.3024999999999998</v>
      </c>
      <c r="AC60" s="23">
        <f t="shared" si="9"/>
        <v>2.222</v>
      </c>
      <c r="AD60" s="23">
        <f t="shared" si="9"/>
        <v>2.0925000000000002</v>
      </c>
      <c r="AE60" s="23">
        <f t="shared" si="9"/>
        <v>1.98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1.4049999999999998</v>
      </c>
      <c r="U61" s="23">
        <f t="shared" si="9"/>
        <v>1.369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1.5383333333333333</v>
      </c>
      <c r="Y61" s="23">
        <f t="shared" si="9"/>
        <v>1.3808333333333334</v>
      </c>
      <c r="Z61" s="23">
        <f t="shared" si="9"/>
        <v>1.3519999999999999</v>
      </c>
      <c r="AA61" s="23">
        <f t="shared" si="9"/>
        <v>1.4725000000000001</v>
      </c>
      <c r="AB61" s="23">
        <f t="shared" si="9"/>
        <v>1.63</v>
      </c>
      <c r="AC61" s="23">
        <f t="shared" si="9"/>
        <v>1.4824999999999999</v>
      </c>
      <c r="AD61" s="23">
        <f t="shared" si="9"/>
        <v>1.504</v>
      </c>
      <c r="AE61" s="23">
        <f t="shared" si="9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2019 - 2024</v>
      </c>
      <c r="T62" s="26">
        <f t="shared" si="9"/>
        <v>1.5688541666666664</v>
      </c>
      <c r="U62" s="26">
        <f t="shared" si="9"/>
        <v>1.6000833333333333</v>
      </c>
      <c r="V62" s="26">
        <f t="shared" si="9"/>
        <v>1.6345902777777779</v>
      </c>
      <c r="W62" s="26">
        <f t="shared" si="9"/>
        <v>1.6682222222222223</v>
      </c>
      <c r="X62" s="26">
        <f t="shared" si="9"/>
        <v>1.8150555555555554</v>
      </c>
      <c r="Y62" s="26">
        <f t="shared" si="9"/>
        <v>1.8046388888888891</v>
      </c>
      <c r="Z62" s="26">
        <f t="shared" si="9"/>
        <v>1.7276952819653824</v>
      </c>
      <c r="AA62" s="26">
        <f t="shared" si="9"/>
        <v>1.8627500000000001</v>
      </c>
      <c r="AB62" s="26">
        <f t="shared" si="9"/>
        <v>1.9005555555555558</v>
      </c>
      <c r="AC62" s="26">
        <f t="shared" si="9"/>
        <v>1.8279166666666666</v>
      </c>
      <c r="AD62" s="26">
        <f t="shared" si="9"/>
        <v>1.7762916666666666</v>
      </c>
      <c r="AE62" s="26">
        <f t="shared" si="9"/>
        <v>1.6497777777777778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1.966</v>
      </c>
      <c r="U63" s="27">
        <f>AVERAGE(F17:F20)</f>
        <v>1.9875</v>
      </c>
      <c r="V63" s="27">
        <f>AVERAGE(F21:F24)</f>
        <v>2.0975000000000001</v>
      </c>
      <c r="W63" s="27">
        <f>AVERAGE(F25:F28)</f>
        <v>2.105</v>
      </c>
      <c r="X63" s="27">
        <f>AVERAGE(F29:F33)</f>
        <v>2.2533333333333334</v>
      </c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1" si="10">(D12-C12)/C12</f>
        <v>0.43884892086330934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0.43884892086330934</v>
      </c>
      <c r="S73" s="28"/>
    </row>
    <row r="74" spans="2:31">
      <c r="B74"/>
      <c r="C74"/>
      <c r="D74"/>
      <c r="E74"/>
      <c r="F74"/>
      <c r="R74" s="17">
        <f t="shared" si="10"/>
        <v>0.91846522781774598</v>
      </c>
      <c r="S74" s="28"/>
    </row>
    <row r="75" spans="2:31">
      <c r="R75" s="17">
        <f t="shared" si="10"/>
        <v>0.91846522781774598</v>
      </c>
      <c r="S75" s="28"/>
    </row>
    <row r="76" spans="2:31">
      <c r="R76" s="17">
        <f t="shared" si="10"/>
        <v>0.91846522781774598</v>
      </c>
    </row>
    <row r="77" spans="2:31">
      <c r="R77" s="17">
        <f t="shared" si="10"/>
        <v>0.91846522781774598</v>
      </c>
    </row>
    <row r="78" spans="2:31">
      <c r="R78" s="17">
        <f t="shared" si="10"/>
        <v>1.1582733812949642</v>
      </c>
    </row>
    <row r="79" spans="2:31">
      <c r="R79" s="17">
        <f t="shared" si="10"/>
        <v>1.1582733812949642</v>
      </c>
    </row>
    <row r="80" spans="2:31">
      <c r="R80" s="17">
        <f t="shared" si="10"/>
        <v>0.91846522781774598</v>
      </c>
    </row>
    <row r="81" spans="18:18">
      <c r="R81" s="17">
        <f t="shared" si="10"/>
        <v>0.91846522781774598</v>
      </c>
    </row>
    <row r="82" spans="18:18">
      <c r="R82" s="17">
        <f t="shared" si="10"/>
        <v>0.91846522781774598</v>
      </c>
    </row>
    <row r="83" spans="18:18">
      <c r="R83" s="17">
        <f t="shared" si="10"/>
        <v>0.91846522781774598</v>
      </c>
    </row>
    <row r="84" spans="18:18">
      <c r="R84" s="17">
        <f t="shared" si="10"/>
        <v>0.67865707434052758</v>
      </c>
    </row>
    <row r="85" spans="18:18">
      <c r="R85" s="17">
        <f t="shared" si="10"/>
        <v>0.67865707434052758</v>
      </c>
    </row>
    <row r="86" spans="18:18">
      <c r="R86" s="17">
        <f t="shared" si="10"/>
        <v>0.55875299760191854</v>
      </c>
    </row>
    <row r="87" spans="18:18">
      <c r="R87" s="17">
        <f t="shared" si="10"/>
        <v>0.67865707434052758</v>
      </c>
    </row>
    <row r="88" spans="18:18">
      <c r="R88" s="17">
        <f t="shared" si="10"/>
        <v>0.67865707434052758</v>
      </c>
    </row>
    <row r="89" spans="18:18">
      <c r="R89" s="17">
        <f t="shared" si="10"/>
        <v>0.67865707434052758</v>
      </c>
    </row>
    <row r="90" spans="18:18">
      <c r="R90" s="17">
        <f t="shared" si="10"/>
        <v>0.67865707434052758</v>
      </c>
    </row>
    <row r="91" spans="18:18">
      <c r="R91" s="17">
        <f t="shared" si="10"/>
        <v>0.67865707434052758</v>
      </c>
    </row>
    <row r="92" spans="18:18">
      <c r="R92" s="17" t="e">
        <f>(D32-C32)/C32</f>
        <v>#DIV/0!</v>
      </c>
    </row>
    <row r="93" spans="18:18">
      <c r="R93" s="17" t="e">
        <f>(D33-C33)/C33</f>
        <v>#VALUE!</v>
      </c>
    </row>
    <row r="94" spans="18:18">
      <c r="R94" s="17" t="e">
        <f t="shared" ref="R94:R113" si="11">(D34-C34)/C34</f>
        <v>#DIV/0!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 t="shared" si="11"/>
        <v>#DIV/0!</v>
      </c>
    </row>
    <row r="114" spans="18:18">
      <c r="R114" s="17" t="e">
        <f t="shared" ref="R114:R124" si="12">(D55-C55)/C55</f>
        <v>#DIV/0!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  <row r="120" spans="18:18">
      <c r="R120" s="17" t="e">
        <f t="shared" si="12"/>
        <v>#DIV/0!</v>
      </c>
    </row>
    <row r="121" spans="18:18">
      <c r="R121" s="17" t="e">
        <f t="shared" si="12"/>
        <v>#DIV/0!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50" zoomScaleNormal="150" zoomScaleSheetLayoutView="130" workbookViewId="0">
      <selection activeCell="C61" sqref="C6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30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22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35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55.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0.42680000000000001</v>
      </c>
      <c r="D12" s="31">
        <f>'[1]01'!$D$69</f>
        <v>0.65</v>
      </c>
      <c r="E12" s="31">
        <f>'[1]01'!$F$69</f>
        <v>0.85</v>
      </c>
      <c r="F12" s="31">
        <f>'[1]01'!$G$69</f>
        <v>2.31</v>
      </c>
    </row>
    <row r="13" spans="2:36" ht="9.9499999999999993" customHeight="1">
      <c r="B13" s="32">
        <v>2</v>
      </c>
      <c r="C13" s="35">
        <v>0.42680000000000001</v>
      </c>
      <c r="D13" s="35">
        <f>'[1]02'!$D$69</f>
        <v>0.65</v>
      </c>
      <c r="E13" s="35">
        <f>'[1]02'!$F$69</f>
        <v>0.85</v>
      </c>
      <c r="F13" s="35">
        <f>'[1]02'!$G$69</f>
        <v>2.27</v>
      </c>
    </row>
    <row r="14" spans="2:36" ht="9.9499999999999993" customHeight="1">
      <c r="B14" s="30">
        <v>3</v>
      </c>
      <c r="C14" s="31">
        <v>0.42680000000000001</v>
      </c>
      <c r="D14" s="31">
        <f>'[1]03'!$D$69</f>
        <v>0.7</v>
      </c>
      <c r="E14" s="31">
        <f>'[1]03'!$F$69</f>
        <v>0.9</v>
      </c>
      <c r="F14" s="31">
        <f>'[1]03'!$G$69</f>
        <v>2.2999999999999998</v>
      </c>
    </row>
    <row r="15" spans="2:36" ht="9.9499999999999993" customHeight="1">
      <c r="B15" s="32">
        <v>4</v>
      </c>
      <c r="C15" s="33">
        <v>0.42680000000000001</v>
      </c>
      <c r="D15" s="33">
        <f>'[1]04'!$D$69</f>
        <v>0.7</v>
      </c>
      <c r="E15" s="33">
        <f>'[1]04'!$F$69</f>
        <v>0.95</v>
      </c>
      <c r="F15" s="33">
        <f>'[1]04'!$G$69</f>
        <v>2.39</v>
      </c>
    </row>
    <row r="16" spans="2:36" ht="9.9499999999999993" customHeight="1">
      <c r="B16" s="30">
        <v>5</v>
      </c>
      <c r="C16" s="31">
        <v>0.42680000000000001</v>
      </c>
      <c r="D16" s="31">
        <f>'[1]05'!$D$69</f>
        <v>0.8</v>
      </c>
      <c r="E16" s="31">
        <f>'[1]05'!$F$69</f>
        <v>1.05</v>
      </c>
      <c r="F16" s="31">
        <f>'[1]05'!$G$69</f>
        <v>2.42</v>
      </c>
    </row>
    <row r="17" spans="2:32" ht="9.9499999999999993" customHeight="1">
      <c r="B17" s="32">
        <v>6</v>
      </c>
      <c r="C17" s="33">
        <v>0.42680000000000001</v>
      </c>
      <c r="D17" s="33">
        <f>'[1]06'!$D$69</f>
        <v>0.8</v>
      </c>
      <c r="E17" s="33">
        <f>'[1]06'!$F$69</f>
        <v>1.05</v>
      </c>
      <c r="F17" s="33">
        <f>'[1]06'!$G$69</f>
        <v>2.46</v>
      </c>
    </row>
    <row r="18" spans="2:32" ht="9.9499999999999993" customHeight="1">
      <c r="B18" s="30">
        <v>7</v>
      </c>
      <c r="C18" s="31">
        <v>0.42680000000000001</v>
      </c>
      <c r="D18" s="31">
        <f>'[1]07'!$D$69</f>
        <v>0.9</v>
      </c>
      <c r="E18" s="31">
        <f>'[1]07'!$F$69</f>
        <v>1.1499999999999999</v>
      </c>
      <c r="F18" s="31">
        <f>'[1]07'!$G$69</f>
        <v>2.46</v>
      </c>
      <c r="S18" s="16" t="s">
        <v>32</v>
      </c>
    </row>
    <row r="19" spans="2:32" ht="9.9499999999999993" customHeight="1">
      <c r="B19" s="32">
        <v>8</v>
      </c>
      <c r="C19" s="33">
        <v>0.42680000000000001</v>
      </c>
      <c r="D19" s="33">
        <f>'[1]08'!$D$69</f>
        <v>0.9</v>
      </c>
      <c r="E19" s="33">
        <f>'[1]08'!$F$69</f>
        <v>1.1499999999999999</v>
      </c>
      <c r="F19" s="33">
        <f>'[1]08'!$G$69</f>
        <v>2.4900000000000002</v>
      </c>
      <c r="S19" s="16" t="s">
        <v>31</v>
      </c>
    </row>
    <row r="20" spans="2:32" ht="9.9499999999999993" customHeight="1">
      <c r="B20" s="30">
        <v>9</v>
      </c>
      <c r="C20" s="31">
        <v>0.42680000000000001</v>
      </c>
      <c r="D20" s="31">
        <f>'[1]09'!$D$69</f>
        <v>0.8</v>
      </c>
      <c r="E20" s="31">
        <f>'[1]09'!$F$69</f>
        <v>1.05</v>
      </c>
      <c r="F20" s="31">
        <f>'[1]09'!$G$69</f>
        <v>2.4900000000000002</v>
      </c>
    </row>
    <row r="21" spans="2:32" ht="9.9499999999999993" customHeight="1">
      <c r="B21" s="32">
        <v>10</v>
      </c>
      <c r="C21" s="33">
        <v>0.42680000000000001</v>
      </c>
      <c r="D21" s="33">
        <f>'[1]10'!$D$69</f>
        <v>0.8</v>
      </c>
      <c r="E21" s="33">
        <f>'[1]10'!$F$69</f>
        <v>1.05</v>
      </c>
      <c r="F21" s="33">
        <f>'[1]10'!$G$69</f>
        <v>2.5499999999999998</v>
      </c>
    </row>
    <row r="22" spans="2:32" ht="9.9499999999999993" customHeight="1">
      <c r="B22" s="30">
        <v>11</v>
      </c>
      <c r="C22" s="31">
        <v>0.42680000000000001</v>
      </c>
      <c r="D22" s="31">
        <f>'[1]11'!$D$69</f>
        <v>0.8</v>
      </c>
      <c r="E22" s="31">
        <f>'[1]11'!$F$69</f>
        <v>1.05</v>
      </c>
      <c r="F22" s="31">
        <f>'[1]11'!$G$69</f>
        <v>2.5499999999999998</v>
      </c>
    </row>
    <row r="23" spans="2:32" ht="9.9499999999999993" customHeight="1">
      <c r="B23" s="32">
        <v>12</v>
      </c>
      <c r="C23" s="33">
        <v>0.42680000000000001</v>
      </c>
      <c r="D23" s="33">
        <f>'[1]12'!$D$69</f>
        <v>0.7</v>
      </c>
      <c r="E23" s="33">
        <f>'[1]12'!$F$69</f>
        <v>0.95</v>
      </c>
      <c r="F23" s="33">
        <f>'[1]12'!$G$69</f>
        <v>2.5099999999999998</v>
      </c>
    </row>
    <row r="24" spans="2:32" ht="9.9499999999999993" customHeight="1">
      <c r="B24" s="30">
        <v>13</v>
      </c>
      <c r="C24" s="31">
        <v>0.42680000000000001</v>
      </c>
      <c r="D24" s="31">
        <f>'[1]13'!$D$69</f>
        <v>0.65</v>
      </c>
      <c r="E24" s="31">
        <f>'[1]13'!$F$69</f>
        <v>0.9</v>
      </c>
      <c r="F24" s="31">
        <f>'[1]13'!$G$69</f>
        <v>2.5499999999999998</v>
      </c>
    </row>
    <row r="25" spans="2:32" ht="9.9499999999999993" customHeight="1">
      <c r="B25" s="32">
        <v>14</v>
      </c>
      <c r="C25" s="33">
        <v>0.42680000000000001</v>
      </c>
      <c r="D25" s="33">
        <f>'[1]14'!$D$69</f>
        <v>0.7</v>
      </c>
      <c r="E25" s="33">
        <f>'[1]14'!$F$69</f>
        <v>0.95</v>
      </c>
      <c r="F25" s="33">
        <f>'[1]14'!$G$69</f>
        <v>2.5499999999999998</v>
      </c>
      <c r="S25" s="19" t="s">
        <v>24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0.42680000000000001</v>
      </c>
      <c r="D26" s="31">
        <f>'[1]15'!$D$69</f>
        <v>0.6</v>
      </c>
      <c r="E26" s="31">
        <f>'[1]15'!$F$69</f>
        <v>0.85</v>
      </c>
      <c r="F26" s="31">
        <f>'[1]15'!$G$69</f>
        <v>2.56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0.42680000000000001</v>
      </c>
      <c r="D27" s="33">
        <f>'[1]16'!$D$69</f>
        <v>0.7</v>
      </c>
      <c r="E27" s="33">
        <f>'[1]16'!$F$69</f>
        <v>0.95</v>
      </c>
      <c r="F27" s="33">
        <f>'[1]16'!$G$69</f>
        <v>2.56</v>
      </c>
      <c r="S27" s="22">
        <v>2019</v>
      </c>
      <c r="T27" s="23">
        <v>0.41670000000000001</v>
      </c>
      <c r="U27" s="23">
        <v>0.5333</v>
      </c>
      <c r="V27" s="23">
        <v>0.5</v>
      </c>
      <c r="W27" s="23">
        <v>0.4667</v>
      </c>
      <c r="X27" s="23">
        <v>0.41670000000000001</v>
      </c>
      <c r="Y27" s="23">
        <v>0.48330000000000001</v>
      </c>
      <c r="Z27" s="23">
        <v>0.41670000000000001</v>
      </c>
      <c r="AA27" s="23">
        <v>0.38329999999999997</v>
      </c>
      <c r="AB27" s="23">
        <v>0.4</v>
      </c>
      <c r="AC27" s="23">
        <v>0.36670000000000003</v>
      </c>
      <c r="AD27" s="23">
        <v>0.35</v>
      </c>
      <c r="AE27" s="23">
        <v>0.35</v>
      </c>
      <c r="AF27" s="24">
        <v>0.42361666666666659</v>
      </c>
    </row>
    <row r="28" spans="2:32" ht="9.9499999999999993" customHeight="1">
      <c r="B28" s="30">
        <v>17</v>
      </c>
      <c r="C28" s="31">
        <v>0.42680000000000001</v>
      </c>
      <c r="D28" s="31">
        <f>'[1]17'!$D$69</f>
        <v>0.7</v>
      </c>
      <c r="E28" s="31">
        <f>'[1]17'!$F$69</f>
        <v>0.95</v>
      </c>
      <c r="F28" s="31">
        <f>'[1]17'!$G$69</f>
        <v>2.5099999999999998</v>
      </c>
      <c r="S28" s="22">
        <v>2020</v>
      </c>
      <c r="T28" s="23">
        <v>0.48000000000000009</v>
      </c>
      <c r="U28" s="23">
        <v>0.52500000000000002</v>
      </c>
      <c r="V28" s="23">
        <v>0.45</v>
      </c>
      <c r="W28" s="23">
        <v>0.49000000000000005</v>
      </c>
      <c r="X28" s="23">
        <v>0.57499999999999996</v>
      </c>
      <c r="Y28" s="23">
        <v>0.73333333333333339</v>
      </c>
      <c r="Z28" s="23">
        <v>0.6333333333333333</v>
      </c>
      <c r="AA28" s="23">
        <v>0.47499999999999998</v>
      </c>
      <c r="AB28" s="23">
        <v>0.5</v>
      </c>
      <c r="AC28" s="23">
        <v>0.54</v>
      </c>
      <c r="AD28" s="23">
        <v>0.4375</v>
      </c>
      <c r="AE28" s="23">
        <v>0.42</v>
      </c>
      <c r="AF28" s="24">
        <v>0.52159722222222216</v>
      </c>
    </row>
    <row r="29" spans="2:32" ht="9.9499999999999993" customHeight="1">
      <c r="B29" s="32">
        <v>18</v>
      </c>
      <c r="C29" s="33">
        <v>0.42680000000000001</v>
      </c>
      <c r="D29" s="33">
        <f>'[1]18'!$D$69</f>
        <v>0.65</v>
      </c>
      <c r="E29" s="33">
        <f>'[1]18'!$F$69</f>
        <v>0.9</v>
      </c>
      <c r="F29" s="33">
        <f>'[1]18'!$G$69</f>
        <v>2.4500000000000002</v>
      </c>
      <c r="G29" s="1"/>
      <c r="S29" s="22">
        <v>2021</v>
      </c>
      <c r="T29" s="23">
        <v>0.5625</v>
      </c>
      <c r="U29" s="23">
        <v>0.48750000000000004</v>
      </c>
      <c r="V29" s="23">
        <v>0.45</v>
      </c>
      <c r="W29" s="23">
        <v>0.49000000000000005</v>
      </c>
      <c r="X29" s="23">
        <v>0.47499999999999998</v>
      </c>
      <c r="Y29" s="23">
        <v>0.5</v>
      </c>
      <c r="Z29" s="23">
        <v>0.58000000000000007</v>
      </c>
      <c r="AA29" s="23">
        <v>0.6</v>
      </c>
      <c r="AB29" s="23">
        <v>0.53</v>
      </c>
      <c r="AC29" s="23">
        <v>0.48749999999999999</v>
      </c>
      <c r="AD29" s="23">
        <v>0.42500000000000004</v>
      </c>
      <c r="AE29" s="23">
        <v>0.40000000000000008</v>
      </c>
      <c r="AF29" s="24">
        <v>0.49895833333333334</v>
      </c>
    </row>
    <row r="30" spans="2:32" ht="9.9499999999999993" customHeight="1">
      <c r="B30" s="30">
        <v>19</v>
      </c>
      <c r="C30" s="31">
        <v>0.42680000000000001</v>
      </c>
      <c r="D30" s="31">
        <f>'[1]19'!$D$69</f>
        <v>0.6</v>
      </c>
      <c r="E30" s="31">
        <f>'[1]19'!$F$69</f>
        <v>0.85</v>
      </c>
      <c r="F30" s="31">
        <f>'[1]19'!$G$69</f>
        <v>2.44</v>
      </c>
      <c r="S30" s="22">
        <v>2022</v>
      </c>
      <c r="T30" s="23">
        <v>0.46250000000000002</v>
      </c>
      <c r="U30" s="23">
        <v>0.57499999999999996</v>
      </c>
      <c r="V30" s="23">
        <v>0.57000000000000006</v>
      </c>
      <c r="W30" s="23">
        <v>0.625</v>
      </c>
      <c r="X30" s="23">
        <v>0.57999999999999996</v>
      </c>
      <c r="Y30" s="23">
        <v>0.66999999999999993</v>
      </c>
      <c r="Z30" s="23">
        <v>0.8</v>
      </c>
      <c r="AA30" s="23">
        <v>0.80000000000000016</v>
      </c>
      <c r="AB30" s="23">
        <v>0.8</v>
      </c>
      <c r="AC30" s="23">
        <v>0.57000000000000006</v>
      </c>
      <c r="AD30" s="23">
        <v>0.4375</v>
      </c>
      <c r="AE30" s="23">
        <v>0.42599999999999999</v>
      </c>
      <c r="AF30" s="24">
        <v>0.60966666666666669</v>
      </c>
    </row>
    <row r="31" spans="2:32" ht="9.9499999999999993" customHeight="1">
      <c r="B31" s="32">
        <v>20</v>
      </c>
      <c r="C31" s="33">
        <v>0.42680000000000001</v>
      </c>
      <c r="D31" s="33">
        <f>'[1]20'!$D$69</f>
        <v>0.6</v>
      </c>
      <c r="E31" s="33">
        <f>'[1]20'!$F$69</f>
        <v>0.85</v>
      </c>
      <c r="F31" s="33">
        <f>'[1]20'!$G$69</f>
        <v>2.44</v>
      </c>
      <c r="S31" s="22">
        <v>2023</v>
      </c>
      <c r="T31" s="23">
        <v>0.38500000000000001</v>
      </c>
      <c r="U31" s="23">
        <v>0.52499999999999991</v>
      </c>
      <c r="V31" s="23">
        <v>0.59000000000000008</v>
      </c>
      <c r="W31" s="23">
        <v>0.58750000000000002</v>
      </c>
      <c r="X31" s="23">
        <v>0.66249999999999998</v>
      </c>
      <c r="Y31" s="23">
        <v>0.69000000000000006</v>
      </c>
      <c r="Z31" s="23">
        <v>0.6875</v>
      </c>
      <c r="AA31" s="23">
        <v>0.73000000000000009</v>
      </c>
      <c r="AB31" s="23">
        <v>0.83749999999999991</v>
      </c>
      <c r="AC31" s="23">
        <v>0.67500000000000004</v>
      </c>
      <c r="AD31" s="23">
        <v>0.57000000000000006</v>
      </c>
      <c r="AE31" s="23">
        <v>0.625</v>
      </c>
      <c r="AF31" s="24">
        <v>0.63041666666666674</v>
      </c>
    </row>
    <row r="32" spans="2:32" ht="9.9499999999999993" customHeight="1">
      <c r="B32" s="30">
        <v>21</v>
      </c>
      <c r="C32" s="31">
        <v>0.31119999999999998</v>
      </c>
      <c r="D32" s="31">
        <f>'[1]21'!$D$69</f>
        <v>0.7</v>
      </c>
      <c r="E32" s="31">
        <f>'[1]21'!$F$69</f>
        <v>0.95</v>
      </c>
      <c r="F32" s="31">
        <f>'[1]21'!$G$69</f>
        <v>2.44</v>
      </c>
      <c r="S32" s="22">
        <v>2024</v>
      </c>
      <c r="T32" s="23">
        <v>0.6</v>
      </c>
      <c r="U32" s="23">
        <v>0.6</v>
      </c>
      <c r="V32" s="23">
        <v>0.6</v>
      </c>
      <c r="W32" s="23">
        <v>0.5625</v>
      </c>
      <c r="X32" s="23">
        <v>0.59</v>
      </c>
      <c r="Y32" s="23">
        <v>0.6</v>
      </c>
      <c r="Z32" s="23">
        <v>0.6</v>
      </c>
      <c r="AA32" s="23">
        <v>0.6</v>
      </c>
      <c r="AB32" s="23">
        <v>0.82499999999999996</v>
      </c>
      <c r="AC32" s="23">
        <v>0.64</v>
      </c>
      <c r="AD32" s="23">
        <v>0.5625</v>
      </c>
      <c r="AE32" s="23">
        <v>0.625</v>
      </c>
      <c r="AF32" s="24">
        <f t="shared" ref="AF32:AF35" si="0">AVERAGE(T32:AE32)</f>
        <v>0.61708333333333332</v>
      </c>
    </row>
    <row r="33" spans="2:32" ht="9.9499999999999993" customHeight="1">
      <c r="B33" s="32">
        <v>22</v>
      </c>
      <c r="C33" s="33">
        <v>0.31119999999999998</v>
      </c>
      <c r="D33" s="33">
        <f>'[1]22'!$D$69</f>
        <v>0.7</v>
      </c>
      <c r="E33" s="33">
        <f>'[1]22'!$F$69</f>
        <v>0.95</v>
      </c>
      <c r="F33" s="33">
        <f>'[1]22'!$G$69</f>
        <v>2.44</v>
      </c>
      <c r="S33" s="22" t="s">
        <v>25</v>
      </c>
      <c r="T33" s="23">
        <f>MAX(T27:T32)</f>
        <v>0.6</v>
      </c>
      <c r="U33" s="23">
        <f t="shared" ref="U33:AE33" si="1">MAX(U27:U32)</f>
        <v>0.6</v>
      </c>
      <c r="V33" s="23">
        <f t="shared" si="1"/>
        <v>0.6</v>
      </c>
      <c r="W33" s="23">
        <f t="shared" si="1"/>
        <v>0.625</v>
      </c>
      <c r="X33" s="23">
        <f t="shared" si="1"/>
        <v>0.66249999999999998</v>
      </c>
      <c r="Y33" s="23">
        <f t="shared" si="1"/>
        <v>0.73333333333333339</v>
      </c>
      <c r="Z33" s="23">
        <f t="shared" si="1"/>
        <v>0.8</v>
      </c>
      <c r="AA33" s="23">
        <f t="shared" si="1"/>
        <v>0.80000000000000016</v>
      </c>
      <c r="AB33" s="23">
        <f t="shared" si="1"/>
        <v>0.83749999999999991</v>
      </c>
      <c r="AC33" s="23">
        <f t="shared" si="1"/>
        <v>0.67500000000000004</v>
      </c>
      <c r="AD33" s="23">
        <f t="shared" si="1"/>
        <v>0.57000000000000006</v>
      </c>
      <c r="AE33" s="23">
        <f t="shared" si="1"/>
        <v>0.625</v>
      </c>
      <c r="AF33" s="24">
        <f t="shared" si="0"/>
        <v>0.67736111111111119</v>
      </c>
    </row>
    <row r="34" spans="2:32" ht="9.9499999999999993" customHeight="1">
      <c r="B34" s="30">
        <v>23</v>
      </c>
      <c r="C34" s="31">
        <v>0.31119999999999998</v>
      </c>
      <c r="D34" s="31">
        <f>'[1]23'!$D$69</f>
        <v>0.75</v>
      </c>
      <c r="E34" s="31">
        <f>'[1]23'!$F$69</f>
        <v>1</v>
      </c>
      <c r="F34" s="31">
        <f>'[1]23'!$G$69</f>
        <v>2.44</v>
      </c>
      <c r="S34" s="22" t="s">
        <v>26</v>
      </c>
      <c r="T34" s="23">
        <f>MIN(T27:T32)</f>
        <v>0.38500000000000001</v>
      </c>
      <c r="U34" s="23">
        <f t="shared" ref="U34:AE34" si="2">MIN(U27:U32)</f>
        <v>0.48750000000000004</v>
      </c>
      <c r="V34" s="23">
        <f t="shared" si="2"/>
        <v>0.45</v>
      </c>
      <c r="W34" s="23">
        <f t="shared" si="2"/>
        <v>0.4667</v>
      </c>
      <c r="X34" s="23">
        <f t="shared" si="2"/>
        <v>0.41670000000000001</v>
      </c>
      <c r="Y34" s="23">
        <f t="shared" si="2"/>
        <v>0.48330000000000001</v>
      </c>
      <c r="Z34" s="23">
        <f t="shared" si="2"/>
        <v>0.41670000000000001</v>
      </c>
      <c r="AA34" s="23">
        <f t="shared" si="2"/>
        <v>0.38329999999999997</v>
      </c>
      <c r="AB34" s="23">
        <f t="shared" si="2"/>
        <v>0.4</v>
      </c>
      <c r="AC34" s="23">
        <f t="shared" si="2"/>
        <v>0.36670000000000003</v>
      </c>
      <c r="AD34" s="23">
        <f t="shared" si="2"/>
        <v>0.35</v>
      </c>
      <c r="AE34" s="23">
        <f t="shared" si="2"/>
        <v>0.35</v>
      </c>
      <c r="AF34" s="24">
        <f t="shared" si="0"/>
        <v>0.41299166666666665</v>
      </c>
    </row>
    <row r="35" spans="2:32" ht="9.9499999999999993" customHeight="1">
      <c r="B35" s="32">
        <v>24</v>
      </c>
      <c r="C35" s="33">
        <v>0.31119999999999998</v>
      </c>
      <c r="D35" s="33">
        <f>'[1]24'!$D$69</f>
        <v>0.75</v>
      </c>
      <c r="E35" s="33">
        <f>'[1]24'!$F$69</f>
        <v>1</v>
      </c>
      <c r="F35" s="33">
        <f>'[1]24'!$G$69</f>
        <v>2.44</v>
      </c>
      <c r="S35" s="22" t="s">
        <v>27</v>
      </c>
      <c r="T35" s="23">
        <f>AVERAGE(T27:T32)</f>
        <v>0.48445000000000005</v>
      </c>
      <c r="U35" s="23">
        <f t="shared" ref="U35:AE35" si="3">AVERAGE(U27:U32)</f>
        <v>0.54096666666666671</v>
      </c>
      <c r="V35" s="23">
        <f t="shared" si="3"/>
        <v>0.52666666666666673</v>
      </c>
      <c r="W35" s="23">
        <f t="shared" si="3"/>
        <v>0.53694999999999993</v>
      </c>
      <c r="X35" s="23">
        <f t="shared" si="3"/>
        <v>0.54986666666666661</v>
      </c>
      <c r="Y35" s="23">
        <f t="shared" si="3"/>
        <v>0.61277222222222216</v>
      </c>
      <c r="Z35" s="23">
        <f t="shared" si="3"/>
        <v>0.61958888888888886</v>
      </c>
      <c r="AA35" s="23">
        <f t="shared" si="3"/>
        <v>0.59805000000000008</v>
      </c>
      <c r="AB35" s="23">
        <f t="shared" si="3"/>
        <v>0.64875000000000005</v>
      </c>
      <c r="AC35" s="23">
        <f t="shared" si="3"/>
        <v>0.54653333333333343</v>
      </c>
      <c r="AD35" s="23">
        <f t="shared" si="3"/>
        <v>0.46374999999999994</v>
      </c>
      <c r="AE35" s="23">
        <f t="shared" si="3"/>
        <v>0.47433333333333333</v>
      </c>
      <c r="AF35" s="24">
        <f t="shared" si="0"/>
        <v>0.5502231481481481</v>
      </c>
    </row>
    <row r="36" spans="2:32" ht="9.9499999999999993" customHeight="1">
      <c r="B36" s="30">
        <v>25</v>
      </c>
      <c r="C36" s="31">
        <v>0.31119999999999998</v>
      </c>
      <c r="D36" s="31">
        <f>'[1]25'!$D$69</f>
        <v>0.8</v>
      </c>
      <c r="E36" s="31">
        <f>'[1]25'!$F$69</f>
        <v>1.05</v>
      </c>
      <c r="F36" s="31">
        <f>'[1]25'!$G$69</f>
        <v>2.4700000000000002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0.31119999999999998</v>
      </c>
      <c r="D37" s="33">
        <f>'[1]26'!$D$69</f>
        <v>0.8</v>
      </c>
      <c r="E37" s="33">
        <f>'[1]26'!$F$69</f>
        <v>1.05</v>
      </c>
      <c r="F37" s="33">
        <f>'[1]26'!$G$69</f>
        <v>2.4700000000000002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0.31119999999999998</v>
      </c>
      <c r="D38" s="31">
        <f>'[1]27'!$D$69</f>
        <v>0.8</v>
      </c>
      <c r="E38" s="31">
        <f>'[1]27'!$F$69</f>
        <v>1.05</v>
      </c>
      <c r="F38" s="31">
        <f>'[1]27'!$G$69</f>
        <v>2.58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0.31119999999999998</v>
      </c>
      <c r="D39" s="33">
        <f>'[1]28'!$D$69</f>
        <v>0.8</v>
      </c>
      <c r="E39" s="33">
        <f>'[1]28'!$F$69</f>
        <v>1.05</v>
      </c>
      <c r="F39" s="33">
        <f>'[1]28'!$G$69</f>
        <v>2.5299999999999998</v>
      </c>
      <c r="S39" s="22" t="s">
        <v>28</v>
      </c>
      <c r="T39" s="23">
        <f t="shared" ref="T39:AE41" si="4">T33</f>
        <v>0.6</v>
      </c>
      <c r="U39" s="23">
        <f t="shared" si="4"/>
        <v>0.6</v>
      </c>
      <c r="V39" s="23">
        <f t="shared" si="4"/>
        <v>0.6</v>
      </c>
      <c r="W39" s="23">
        <f t="shared" si="4"/>
        <v>0.625</v>
      </c>
      <c r="X39" s="23">
        <f t="shared" si="4"/>
        <v>0.66249999999999998</v>
      </c>
      <c r="Y39" s="23">
        <f t="shared" si="4"/>
        <v>0.73333333333333339</v>
      </c>
      <c r="Z39" s="23">
        <f t="shared" si="4"/>
        <v>0.8</v>
      </c>
      <c r="AA39" s="23">
        <f t="shared" si="4"/>
        <v>0.80000000000000016</v>
      </c>
      <c r="AB39" s="23">
        <f t="shared" si="4"/>
        <v>0.83749999999999991</v>
      </c>
      <c r="AC39" s="23">
        <f t="shared" si="4"/>
        <v>0.67500000000000004</v>
      </c>
      <c r="AD39" s="23">
        <f t="shared" si="4"/>
        <v>0.57000000000000006</v>
      </c>
      <c r="AE39" s="23">
        <f t="shared" si="4"/>
        <v>0.625</v>
      </c>
      <c r="AF39" s="20"/>
    </row>
    <row r="40" spans="2:32" ht="9.9499999999999993" customHeight="1">
      <c r="B40" s="30">
        <v>29</v>
      </c>
      <c r="C40" s="31">
        <v>0.31119999999999998</v>
      </c>
      <c r="D40" s="31">
        <f>'[1]29'!$D$69</f>
        <v>0.8</v>
      </c>
      <c r="E40" s="31">
        <f>'[1]29'!$F$69</f>
        <v>1.05</v>
      </c>
      <c r="F40" s="31">
        <f>'[1]29'!$G$69</f>
        <v>2.5299999999999998</v>
      </c>
      <c r="S40" s="22"/>
      <c r="T40" s="23">
        <f t="shared" si="4"/>
        <v>0.38500000000000001</v>
      </c>
      <c r="U40" s="23">
        <f t="shared" si="4"/>
        <v>0.48750000000000004</v>
      </c>
      <c r="V40" s="23">
        <f t="shared" si="4"/>
        <v>0.45</v>
      </c>
      <c r="W40" s="23">
        <f t="shared" si="4"/>
        <v>0.4667</v>
      </c>
      <c r="X40" s="23">
        <f t="shared" si="4"/>
        <v>0.41670000000000001</v>
      </c>
      <c r="Y40" s="23">
        <f t="shared" si="4"/>
        <v>0.48330000000000001</v>
      </c>
      <c r="Z40" s="23">
        <f t="shared" si="4"/>
        <v>0.41670000000000001</v>
      </c>
      <c r="AA40" s="23">
        <f t="shared" si="4"/>
        <v>0.38329999999999997</v>
      </c>
      <c r="AB40" s="23">
        <f t="shared" si="4"/>
        <v>0.4</v>
      </c>
      <c r="AC40" s="23">
        <f t="shared" si="4"/>
        <v>0.36670000000000003</v>
      </c>
      <c r="AD40" s="23">
        <f t="shared" si="4"/>
        <v>0.35</v>
      </c>
      <c r="AE40" s="23">
        <f t="shared" si="4"/>
        <v>0.35</v>
      </c>
      <c r="AF40" s="20"/>
    </row>
    <row r="41" spans="2:32" ht="9.9499999999999993" customHeight="1">
      <c r="B41" s="32">
        <v>30</v>
      </c>
      <c r="C41" s="33">
        <v>0.31119999999999998</v>
      </c>
      <c r="D41" s="33">
        <f>'[1]30'!$D$69</f>
        <v>0.8</v>
      </c>
      <c r="E41" s="33">
        <f>'[1]30'!$F$69</f>
        <v>1.05</v>
      </c>
      <c r="F41" s="33">
        <f>'[1]30'!$G$69</f>
        <v>2.5299999999999998</v>
      </c>
      <c r="S41" s="25" t="str">
        <f>S35</f>
        <v>Promedio 2019 - 2024</v>
      </c>
      <c r="T41" s="26">
        <f t="shared" si="4"/>
        <v>0.48445000000000005</v>
      </c>
      <c r="U41" s="26">
        <f t="shared" si="4"/>
        <v>0.54096666666666671</v>
      </c>
      <c r="V41" s="26">
        <f t="shared" si="4"/>
        <v>0.52666666666666673</v>
      </c>
      <c r="W41" s="26">
        <f t="shared" si="4"/>
        <v>0.53694999999999993</v>
      </c>
      <c r="X41" s="26">
        <f t="shared" si="4"/>
        <v>0.54986666666666661</v>
      </c>
      <c r="Y41" s="26">
        <f t="shared" si="4"/>
        <v>0.61277222222222216</v>
      </c>
      <c r="Z41" s="26">
        <f t="shared" si="4"/>
        <v>0.61958888888888886</v>
      </c>
      <c r="AA41" s="26">
        <f t="shared" si="4"/>
        <v>0.59805000000000008</v>
      </c>
      <c r="AB41" s="26">
        <f t="shared" si="4"/>
        <v>0.64875000000000005</v>
      </c>
      <c r="AC41" s="26">
        <f t="shared" si="4"/>
        <v>0.54653333333333343</v>
      </c>
      <c r="AD41" s="26">
        <f t="shared" si="4"/>
        <v>0.46374999999999994</v>
      </c>
      <c r="AE41" s="26">
        <f t="shared" si="4"/>
        <v>0.47433333333333333</v>
      </c>
      <c r="AF41" s="20"/>
    </row>
    <row r="42" spans="2:32" ht="9.9499999999999993" customHeight="1">
      <c r="B42" s="30">
        <v>31</v>
      </c>
      <c r="C42" s="36">
        <v>0.31119999999999998</v>
      </c>
      <c r="D42" s="36">
        <f>'[1]31'!$D$69</f>
        <v>1</v>
      </c>
      <c r="E42" s="30">
        <f>'[1]31'!$F$69</f>
        <v>1.25</v>
      </c>
      <c r="F42" s="30">
        <f>'[1]31'!$G$69</f>
        <v>2.61</v>
      </c>
      <c r="S42" s="22">
        <v>2025</v>
      </c>
      <c r="T42" s="27">
        <f>AVERAGE(D12:D16)</f>
        <v>0.7</v>
      </c>
      <c r="U42" s="27">
        <f>AVERAGE(D17:D20)</f>
        <v>0.85000000000000009</v>
      </c>
      <c r="V42" s="27">
        <f>AVERAGE(D21:D24)</f>
        <v>0.73749999999999993</v>
      </c>
      <c r="W42" s="27">
        <f>AVERAGE(D25:D28)</f>
        <v>0.67499999999999993</v>
      </c>
      <c r="X42" s="27">
        <f>AVERAGE(D29:D33)</f>
        <v>0.65</v>
      </c>
      <c r="Y42" s="27">
        <f>AVERAGE(D34:D37)</f>
        <v>0.77499999999999991</v>
      </c>
      <c r="Z42" s="27">
        <f>AVERAGE(D38:D42)</f>
        <v>0.84000000000000008</v>
      </c>
      <c r="AA42" s="27">
        <f>AVERAGE(D43:D46)</f>
        <v>0.89999999999999991</v>
      </c>
      <c r="AB42" s="27">
        <f>AVERAGE(D47:D50)</f>
        <v>1</v>
      </c>
      <c r="AC42" s="27">
        <f>AVERAGE(D51:D55)</f>
        <v>0.76</v>
      </c>
      <c r="AD42" s="27">
        <f>AVERAGE(D56:D59)</f>
        <v>0.6</v>
      </c>
      <c r="AE42" s="27"/>
      <c r="AF42" s="20"/>
    </row>
    <row r="43" spans="2:32" ht="9.9499999999999993" customHeight="1">
      <c r="B43" s="32">
        <v>32</v>
      </c>
      <c r="C43" s="33">
        <v>0.31119999999999998</v>
      </c>
      <c r="D43" s="33">
        <f>'[1]32'!$D$69</f>
        <v>1</v>
      </c>
      <c r="E43" s="33">
        <f>'[1]32'!$F$69</f>
        <v>1.25</v>
      </c>
      <c r="F43" s="33">
        <f>'[1]32'!$G$69</f>
        <v>2.57</v>
      </c>
    </row>
    <row r="44" spans="2:32" ht="9.9499999999999993" customHeight="1">
      <c r="B44" s="30">
        <v>33</v>
      </c>
      <c r="C44" s="31">
        <v>0.31119999999999998</v>
      </c>
      <c r="D44" s="31">
        <f>'[1]33'!$D$69</f>
        <v>1</v>
      </c>
      <c r="E44" s="31">
        <f>'[1]33'!$F$69</f>
        <v>1.25</v>
      </c>
      <c r="F44" s="31">
        <f>'[1]33'!$G$69</f>
        <v>2.57</v>
      </c>
    </row>
    <row r="45" spans="2:32" ht="9.9499999999999993" customHeight="1">
      <c r="B45" s="32">
        <v>34</v>
      </c>
      <c r="C45" s="33">
        <v>0.31119999999999998</v>
      </c>
      <c r="D45" s="33">
        <f>'[1]34'!$D$69</f>
        <v>0.8</v>
      </c>
      <c r="E45" s="33">
        <f>'[1]34'!$F$69</f>
        <v>1.05</v>
      </c>
      <c r="F45" s="33">
        <f>'[1]34'!$G$69</f>
        <v>2.52</v>
      </c>
    </row>
    <row r="46" spans="2:32" ht="9.9499999999999993" customHeight="1">
      <c r="B46" s="30">
        <v>35</v>
      </c>
      <c r="C46" s="31">
        <v>0.31119999999999998</v>
      </c>
      <c r="D46" s="31">
        <f>'[1]35'!$D$69</f>
        <v>0.8</v>
      </c>
      <c r="E46" s="39">
        <f>'[1]35'!$F$69</f>
        <v>1.05</v>
      </c>
      <c r="F46" s="31">
        <f>'[1]35'!$G$69</f>
        <v>2.67</v>
      </c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0.31119999999999998</v>
      </c>
      <c r="D47" s="33">
        <f>'[1]36'!$D$69</f>
        <v>1</v>
      </c>
      <c r="E47" s="33">
        <f>'[1]36'!$F$69</f>
        <v>1.25</v>
      </c>
      <c r="F47" s="33">
        <f>'[1]36'!$G$69</f>
        <v>2.67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>
        <v>0.31119999999999998</v>
      </c>
      <c r="D48" s="37">
        <f>'[1]37'!$D$69</f>
        <v>1</v>
      </c>
      <c r="E48" s="37">
        <f>'[1]37'!$F$69</f>
        <v>1.25</v>
      </c>
      <c r="F48" s="37">
        <f>'[1]37'!$G$69</f>
        <v>2.7</v>
      </c>
      <c r="S48" s="22">
        <v>2019</v>
      </c>
      <c r="T48" s="23">
        <v>1.4406250000000003</v>
      </c>
      <c r="U48" s="23">
        <v>1.369</v>
      </c>
      <c r="V48" s="23">
        <v>1.3985416666666666</v>
      </c>
      <c r="W48" s="23">
        <v>1.4183333333333332</v>
      </c>
      <c r="X48" s="23">
        <v>1.5383333333333333</v>
      </c>
      <c r="Y48" s="23">
        <v>1.3808333333333334</v>
      </c>
      <c r="Z48" s="23">
        <v>1.7126716917922948</v>
      </c>
      <c r="AA48" s="23">
        <v>1.768</v>
      </c>
      <c r="AB48" s="23">
        <v>1.7983333333333333</v>
      </c>
      <c r="AC48" s="23">
        <v>1.823</v>
      </c>
      <c r="AD48" s="23">
        <v>1.65625</v>
      </c>
      <c r="AE48" s="23">
        <v>1.7541666666666669</v>
      </c>
      <c r="AF48" s="24">
        <v>1.5881740298715803</v>
      </c>
    </row>
    <row r="49" spans="2:32" ht="9.9499999999999993" customHeight="1">
      <c r="B49" s="32">
        <v>38</v>
      </c>
      <c r="C49" s="33">
        <v>0.31119999999999998</v>
      </c>
      <c r="D49" s="33">
        <f>'[1]38'!$D$69</f>
        <v>1</v>
      </c>
      <c r="E49" s="33">
        <f>'[1]38'!$F$69</f>
        <v>1.25</v>
      </c>
      <c r="F49" s="33">
        <f>'[1]38'!$G$69</f>
        <v>2.7</v>
      </c>
      <c r="S49" s="22">
        <v>2020</v>
      </c>
      <c r="T49" s="23">
        <v>1.58</v>
      </c>
      <c r="U49" s="23">
        <v>1.5559999999999998</v>
      </c>
      <c r="V49" s="23">
        <v>1.5425</v>
      </c>
      <c r="W49" s="23">
        <v>1.94</v>
      </c>
      <c r="X49" s="23">
        <v>1.9849999999999999</v>
      </c>
      <c r="Y49" s="23">
        <v>2.1100000000000003</v>
      </c>
      <c r="Z49" s="23">
        <v>1.8440000000000001</v>
      </c>
      <c r="AA49" s="23">
        <v>2.29</v>
      </c>
      <c r="AB49" s="23">
        <v>2.3024999999999998</v>
      </c>
      <c r="AC49" s="23">
        <v>2.222</v>
      </c>
      <c r="AD49" s="23">
        <v>2.0925000000000002</v>
      </c>
      <c r="AE49" s="23">
        <v>1.98</v>
      </c>
      <c r="AF49" s="24">
        <v>1.9537083333333334</v>
      </c>
    </row>
    <row r="50" spans="2:32" ht="9.9499999999999993" customHeight="1">
      <c r="B50" s="30">
        <v>39</v>
      </c>
      <c r="C50" s="31">
        <v>0.31119999999999998</v>
      </c>
      <c r="D50" s="31">
        <f>'[1]39'!$D$69</f>
        <v>1</v>
      </c>
      <c r="E50" s="31">
        <f>'[1]39'!$F$69</f>
        <v>1.25</v>
      </c>
      <c r="F50" s="31">
        <f>'[1]39'!$G$69</f>
        <v>2.67</v>
      </c>
      <c r="S50" s="22">
        <v>2021</v>
      </c>
      <c r="T50" s="23">
        <v>1.7024999999999999</v>
      </c>
      <c r="U50" s="23">
        <v>1.7875000000000001</v>
      </c>
      <c r="V50" s="23">
        <v>1.855</v>
      </c>
      <c r="W50" s="23">
        <v>1.9359999999999999</v>
      </c>
      <c r="X50" s="23">
        <v>1.8399999999999999</v>
      </c>
      <c r="Y50" s="23">
        <v>1.6549999999999998</v>
      </c>
      <c r="Z50" s="23">
        <v>1.3519999999999999</v>
      </c>
      <c r="AA50" s="23">
        <v>1.4725000000000001</v>
      </c>
      <c r="AB50" s="23">
        <v>1.7575000000000003</v>
      </c>
      <c r="AC50" s="23">
        <v>1.66</v>
      </c>
      <c r="AD50" s="23">
        <v>1.7625000000000002</v>
      </c>
      <c r="AE50" s="23">
        <v>1.3820000000000001</v>
      </c>
      <c r="AF50" s="24">
        <v>1.6802083333333335</v>
      </c>
    </row>
    <row r="51" spans="2:32" ht="9.9499999999999993" customHeight="1">
      <c r="B51" s="32">
        <v>40</v>
      </c>
      <c r="C51" s="33">
        <v>0.31119999999999998</v>
      </c>
      <c r="D51" s="33">
        <f>'[1]40'!$D$69</f>
        <v>1</v>
      </c>
      <c r="E51" s="33">
        <f>'[1]40'!$F$69</f>
        <v>1.25</v>
      </c>
      <c r="F51" s="33">
        <f>'[1]40'!$G$69</f>
        <v>2.73</v>
      </c>
      <c r="S51" s="22">
        <v>2022</v>
      </c>
      <c r="T51" s="23">
        <v>1.4874999999999998</v>
      </c>
      <c r="U51" s="23">
        <v>1.4</v>
      </c>
      <c r="V51" s="23">
        <v>1.2979999999999998</v>
      </c>
      <c r="W51" s="23">
        <v>1.1775000000000002</v>
      </c>
      <c r="X51" s="23">
        <v>1.7174999999999998</v>
      </c>
      <c r="Y51" s="23">
        <v>1.8660000000000001</v>
      </c>
      <c r="Z51" s="23">
        <v>1.6274999999999999</v>
      </c>
      <c r="AA51" s="23">
        <v>1.7699999999999998</v>
      </c>
      <c r="AB51" s="23">
        <v>1.63</v>
      </c>
      <c r="AC51" s="23">
        <v>1.8480000000000001</v>
      </c>
      <c r="AD51" s="23">
        <v>1.675</v>
      </c>
      <c r="AE51" s="23">
        <v>1.25</v>
      </c>
      <c r="AF51" s="24">
        <v>1.5622499999999997</v>
      </c>
    </row>
    <row r="52" spans="2:32" ht="9.9499999999999993" customHeight="1">
      <c r="B52" s="30">
        <v>41</v>
      </c>
      <c r="C52" s="31">
        <v>0.31119999999999998</v>
      </c>
      <c r="D52" s="31">
        <f>'[1]41'!$D$69</f>
        <v>0.8</v>
      </c>
      <c r="E52" s="31">
        <f>'[1]41'!$F$69</f>
        <v>1.05</v>
      </c>
      <c r="F52" s="31">
        <f>'[1]41'!$G$69</f>
        <v>2.73</v>
      </c>
      <c r="S52" s="22">
        <v>2023</v>
      </c>
      <c r="T52" s="23">
        <v>1.81</v>
      </c>
      <c r="U52" s="23">
        <v>1.8325</v>
      </c>
      <c r="V52" s="23">
        <v>1.8440000000000001</v>
      </c>
      <c r="W52" s="23">
        <v>1.94</v>
      </c>
      <c r="X52" s="23">
        <v>1.9375</v>
      </c>
      <c r="Y52" s="23">
        <v>2.1659999999999995</v>
      </c>
      <c r="Z52" s="23">
        <v>2.0575000000000001</v>
      </c>
      <c r="AA52" s="23">
        <v>2.056</v>
      </c>
      <c r="AB52" s="23">
        <v>2.0274999999999999</v>
      </c>
      <c r="AC52" s="23">
        <v>1.93</v>
      </c>
      <c r="AD52" s="23">
        <v>1.9940000000000002</v>
      </c>
      <c r="AE52" s="23">
        <v>2.1025</v>
      </c>
      <c r="AF52" s="24">
        <v>1.9747916666666667</v>
      </c>
    </row>
    <row r="53" spans="2:32" ht="9.9499999999999993" customHeight="1">
      <c r="B53" s="32">
        <v>42</v>
      </c>
      <c r="C53" s="33">
        <v>0.31119999999999998</v>
      </c>
      <c r="D53" s="33">
        <f>'[1]42'!$D$69</f>
        <v>0.8</v>
      </c>
      <c r="E53" s="33">
        <f>'[1]42'!$F$69</f>
        <v>1.05</v>
      </c>
      <c r="F53" s="33">
        <f>'[1]42'!$G$69</f>
        <v>2.73</v>
      </c>
      <c r="S53" s="22">
        <v>2024</v>
      </c>
      <c r="T53" s="23">
        <v>2.125</v>
      </c>
      <c r="U53" s="23">
        <v>2.1740000000000004</v>
      </c>
      <c r="V53" s="23">
        <v>2.1799999999999997</v>
      </c>
      <c r="W53" s="23">
        <v>2.15</v>
      </c>
      <c r="X53" s="23">
        <v>2.2180000000000004</v>
      </c>
      <c r="Y53" s="23">
        <v>2.2475000000000001</v>
      </c>
      <c r="Z53" s="23">
        <v>2.2999999999999998</v>
      </c>
      <c r="AA53" s="23">
        <v>2.3120000000000003</v>
      </c>
      <c r="AB53" s="23">
        <v>2.5700000000000003</v>
      </c>
      <c r="AC53" s="23">
        <v>2.4979999999999998</v>
      </c>
      <c r="AD53" s="23">
        <v>2.2475000000000001</v>
      </c>
      <c r="AE53" s="23">
        <v>2.2725</v>
      </c>
      <c r="AF53" s="24">
        <f t="shared" ref="AF53:AF56" si="5">AVERAGE(T53:AE53)</f>
        <v>2.2745416666666669</v>
      </c>
    </row>
    <row r="54" spans="2:32" ht="9.9499999999999993" customHeight="1">
      <c r="B54" s="30">
        <v>43</v>
      </c>
      <c r="C54" s="31">
        <v>0.31119999999999998</v>
      </c>
      <c r="D54" s="31">
        <f>'[1]43'!$D$69</f>
        <v>0.6</v>
      </c>
      <c r="E54" s="31">
        <f>'[1]43'!$F$69</f>
        <v>0.85</v>
      </c>
      <c r="F54" s="31">
        <f>'[1]43'!$G$69</f>
        <v>2.73</v>
      </c>
      <c r="S54" s="22" t="s">
        <v>25</v>
      </c>
      <c r="T54" s="23">
        <f>MAX(T48:T53)</f>
        <v>2.125</v>
      </c>
      <c r="U54" s="23">
        <f t="shared" ref="U54:AE54" si="6">MAX(U48:U53)</f>
        <v>2.1740000000000004</v>
      </c>
      <c r="V54" s="23">
        <f t="shared" si="6"/>
        <v>2.1799999999999997</v>
      </c>
      <c r="W54" s="23">
        <f t="shared" si="6"/>
        <v>2.15</v>
      </c>
      <c r="X54" s="23">
        <f t="shared" si="6"/>
        <v>2.2180000000000004</v>
      </c>
      <c r="Y54" s="23">
        <f t="shared" si="6"/>
        <v>2.2475000000000001</v>
      </c>
      <c r="Z54" s="23">
        <f t="shared" si="6"/>
        <v>2.2999999999999998</v>
      </c>
      <c r="AA54" s="23">
        <f t="shared" si="6"/>
        <v>2.3120000000000003</v>
      </c>
      <c r="AB54" s="23">
        <f t="shared" si="6"/>
        <v>2.5700000000000003</v>
      </c>
      <c r="AC54" s="23">
        <f t="shared" si="6"/>
        <v>2.4979999999999998</v>
      </c>
      <c r="AD54" s="23">
        <f t="shared" si="6"/>
        <v>2.2475000000000001</v>
      </c>
      <c r="AE54" s="23">
        <f t="shared" si="6"/>
        <v>2.2725</v>
      </c>
      <c r="AF54" s="24">
        <f t="shared" si="5"/>
        <v>2.2745416666666669</v>
      </c>
    </row>
    <row r="55" spans="2:32" ht="9.9499999999999993" customHeight="1">
      <c r="B55" s="32">
        <v>44</v>
      </c>
      <c r="C55" s="33">
        <v>0.31119999999999998</v>
      </c>
      <c r="D55" s="33">
        <f>'[1]44'!$D$69</f>
        <v>0.6</v>
      </c>
      <c r="E55" s="33">
        <f>'[1]44'!$F$69</f>
        <v>0.85</v>
      </c>
      <c r="F55" s="33">
        <f>'[1]44'!$G$69</f>
        <v>2.73</v>
      </c>
      <c r="S55" s="22" t="s">
        <v>26</v>
      </c>
      <c r="T55" s="23">
        <f>MIN(T48:T53)</f>
        <v>1.4406250000000003</v>
      </c>
      <c r="U55" s="23">
        <f t="shared" ref="U55:AE55" si="7">MIN(U48:U53)</f>
        <v>1.369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1.5383333333333333</v>
      </c>
      <c r="Y55" s="23">
        <f t="shared" si="7"/>
        <v>1.3808333333333334</v>
      </c>
      <c r="Z55" s="23">
        <f t="shared" si="7"/>
        <v>1.3519999999999999</v>
      </c>
      <c r="AA55" s="23">
        <f t="shared" si="7"/>
        <v>1.4725000000000001</v>
      </c>
      <c r="AB55" s="23">
        <f t="shared" si="7"/>
        <v>1.63</v>
      </c>
      <c r="AC55" s="23">
        <f t="shared" si="7"/>
        <v>1.66</v>
      </c>
      <c r="AD55" s="23">
        <f t="shared" si="7"/>
        <v>1.65625</v>
      </c>
      <c r="AE55" s="23">
        <f t="shared" si="7"/>
        <v>1.25</v>
      </c>
      <c r="AF55" s="24">
        <f t="shared" si="5"/>
        <v>1.4354201388888888</v>
      </c>
    </row>
    <row r="56" spans="2:32" ht="9.9499999999999993" customHeight="1">
      <c r="B56" s="30">
        <v>45</v>
      </c>
      <c r="C56" s="31">
        <v>0.31119999999999998</v>
      </c>
      <c r="D56" s="31">
        <f>'[1]45'!$D$69</f>
        <v>0.6</v>
      </c>
      <c r="E56" s="31">
        <f>'[1]45'!$F$69</f>
        <v>0.85</v>
      </c>
      <c r="F56" s="31">
        <f>'[1]45'!$G$69</f>
        <v>2.7</v>
      </c>
      <c r="S56" s="22" t="s">
        <v>27</v>
      </c>
      <c r="T56" s="23">
        <f>AVERAGE(T48:T53)</f>
        <v>1.6909375000000002</v>
      </c>
      <c r="U56" s="23">
        <f t="shared" ref="U56:AE56" si="8">AVERAGE(U48:U53)</f>
        <v>1.6864999999999999</v>
      </c>
      <c r="V56" s="23">
        <f t="shared" si="8"/>
        <v>1.6863402777777778</v>
      </c>
      <c r="W56" s="23">
        <f t="shared" si="8"/>
        <v>1.7603055555555558</v>
      </c>
      <c r="X56" s="23">
        <f t="shared" si="8"/>
        <v>1.8727222222222222</v>
      </c>
      <c r="Y56" s="23">
        <f t="shared" si="8"/>
        <v>1.904222222222222</v>
      </c>
      <c r="Z56" s="23">
        <f t="shared" si="8"/>
        <v>1.8156119486320492</v>
      </c>
      <c r="AA56" s="23">
        <f t="shared" si="8"/>
        <v>1.9447500000000002</v>
      </c>
      <c r="AB56" s="23">
        <f t="shared" si="8"/>
        <v>2.0143055555555556</v>
      </c>
      <c r="AC56" s="23">
        <f t="shared" si="8"/>
        <v>1.9968333333333332</v>
      </c>
      <c r="AD56" s="23">
        <f t="shared" si="8"/>
        <v>1.9046250000000002</v>
      </c>
      <c r="AE56" s="23">
        <f t="shared" si="8"/>
        <v>1.7901944444444446</v>
      </c>
      <c r="AF56" s="24">
        <f t="shared" si="5"/>
        <v>1.8389456716452637</v>
      </c>
    </row>
    <row r="57" spans="2:32" ht="9.9499999999999993" customHeight="1">
      <c r="B57" s="32">
        <v>46</v>
      </c>
      <c r="C57" s="38">
        <v>0.31119999999999998</v>
      </c>
      <c r="D57" s="33">
        <f>'[1]46'!$D$69</f>
        <v>0.6</v>
      </c>
      <c r="E57" s="33">
        <f>'[1]46'!$F$69</f>
        <v>0.85</v>
      </c>
      <c r="F57" s="33">
        <f>'[1]46'!$G$69</f>
        <v>2.7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0.31119999999999998</v>
      </c>
      <c r="D58" s="31">
        <f>'[1]47'!$D$69</f>
        <v>0.6</v>
      </c>
      <c r="E58" s="31">
        <f>'[1]47'!$F$69</f>
        <v>0.85</v>
      </c>
      <c r="F58" s="31">
        <f>'[1]47'!$G$69</f>
        <v>2.7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0.31119999999999998</v>
      </c>
      <c r="D59" s="33">
        <f>'[1]48'!$D$69</f>
        <v>0.6</v>
      </c>
      <c r="E59" s="33">
        <f>'[1]48'!$F$69</f>
        <v>0.85</v>
      </c>
      <c r="F59" s="33">
        <f>'[1]48'!$G$69</f>
        <v>2.7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28</v>
      </c>
      <c r="T60" s="23">
        <f t="shared" ref="T60:AE62" si="9">T54</f>
        <v>2.125</v>
      </c>
      <c r="U60" s="23">
        <f t="shared" si="9"/>
        <v>2.1740000000000004</v>
      </c>
      <c r="V60" s="23">
        <f t="shared" si="9"/>
        <v>2.1799999999999997</v>
      </c>
      <c r="W60" s="23">
        <f t="shared" si="9"/>
        <v>2.15</v>
      </c>
      <c r="X60" s="23">
        <f t="shared" si="9"/>
        <v>2.2180000000000004</v>
      </c>
      <c r="Y60" s="23">
        <f t="shared" si="9"/>
        <v>2.2475000000000001</v>
      </c>
      <c r="Z60" s="23">
        <f t="shared" si="9"/>
        <v>2.2999999999999998</v>
      </c>
      <c r="AA60" s="23">
        <f t="shared" si="9"/>
        <v>2.3120000000000003</v>
      </c>
      <c r="AB60" s="23">
        <f t="shared" si="9"/>
        <v>2.5700000000000003</v>
      </c>
      <c r="AC60" s="23">
        <f t="shared" si="9"/>
        <v>2.4979999999999998</v>
      </c>
      <c r="AD60" s="23">
        <f t="shared" si="9"/>
        <v>2.2475000000000001</v>
      </c>
      <c r="AE60" s="23">
        <f t="shared" si="9"/>
        <v>2.2725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1.4406250000000003</v>
      </c>
      <c r="U61" s="23">
        <f t="shared" si="9"/>
        <v>1.369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1.5383333333333333</v>
      </c>
      <c r="Y61" s="23">
        <f t="shared" si="9"/>
        <v>1.3808333333333334</v>
      </c>
      <c r="Z61" s="23">
        <f t="shared" si="9"/>
        <v>1.3519999999999999</v>
      </c>
      <c r="AA61" s="23">
        <f t="shared" si="9"/>
        <v>1.4725000000000001</v>
      </c>
      <c r="AB61" s="23">
        <f t="shared" si="9"/>
        <v>1.63</v>
      </c>
      <c r="AC61" s="23">
        <f t="shared" si="9"/>
        <v>1.66</v>
      </c>
      <c r="AD61" s="23">
        <f t="shared" si="9"/>
        <v>1.65625</v>
      </c>
      <c r="AE61" s="23">
        <f t="shared" si="9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2019 - 2024</v>
      </c>
      <c r="T62" s="26">
        <f t="shared" si="9"/>
        <v>1.6909375000000002</v>
      </c>
      <c r="U62" s="26">
        <f t="shared" si="9"/>
        <v>1.6864999999999999</v>
      </c>
      <c r="V62" s="26">
        <f t="shared" si="9"/>
        <v>1.6863402777777778</v>
      </c>
      <c r="W62" s="26">
        <f t="shared" si="9"/>
        <v>1.7603055555555558</v>
      </c>
      <c r="X62" s="26">
        <f t="shared" si="9"/>
        <v>1.8727222222222222</v>
      </c>
      <c r="Y62" s="26">
        <f t="shared" si="9"/>
        <v>1.904222222222222</v>
      </c>
      <c r="Z62" s="26">
        <f t="shared" si="9"/>
        <v>1.8156119486320492</v>
      </c>
      <c r="AA62" s="26">
        <f t="shared" si="9"/>
        <v>1.9447500000000002</v>
      </c>
      <c r="AB62" s="26">
        <f t="shared" si="9"/>
        <v>2.0143055555555556</v>
      </c>
      <c r="AC62" s="26">
        <f t="shared" si="9"/>
        <v>1.9968333333333332</v>
      </c>
      <c r="AD62" s="26">
        <f t="shared" si="9"/>
        <v>1.9046250000000002</v>
      </c>
      <c r="AE62" s="26">
        <f t="shared" si="9"/>
        <v>1.7901944444444446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2.3380000000000001</v>
      </c>
      <c r="U63" s="27">
        <f>AVERAGE(F17:F20)</f>
        <v>2.4750000000000001</v>
      </c>
      <c r="V63" s="27">
        <f>AVERAGE(F21:F24)</f>
        <v>2.54</v>
      </c>
      <c r="W63" s="27">
        <f>AVERAGE(F25:F28)</f>
        <v>2.5449999999999999</v>
      </c>
      <c r="X63" s="27">
        <f>AVERAGE(F29:F33)</f>
        <v>2.4419999999999997</v>
      </c>
      <c r="Y63" s="27">
        <f>AVERAGE(F34:F37)</f>
        <v>2.4550000000000001</v>
      </c>
      <c r="Z63" s="27">
        <f>AVERAGE(F38:F42)</f>
        <v>2.5559999999999996</v>
      </c>
      <c r="AA63" s="27">
        <f>AVERAGE(F43:F46)</f>
        <v>2.5825</v>
      </c>
      <c r="AB63" s="27">
        <f>AVERAGE(F47:F50)</f>
        <v>2.6850000000000001</v>
      </c>
      <c r="AC63" s="27">
        <f>AVERAGE(F51:F55)</f>
        <v>2.73</v>
      </c>
      <c r="AD63" s="27">
        <f>AVERAGE(F56:F59)</f>
        <v>2.7</v>
      </c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0">(D12-C12)/C12</f>
        <v>0.52296157450796632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0.52296157450796632</v>
      </c>
      <c r="S73" s="28"/>
    </row>
    <row r="74" spans="2:31">
      <c r="B74"/>
      <c r="C74"/>
      <c r="D74"/>
      <c r="E74"/>
      <c r="F74"/>
      <c r="R74" s="17">
        <f t="shared" si="10"/>
        <v>0.64011246485473272</v>
      </c>
      <c r="S74" s="28"/>
    </row>
    <row r="75" spans="2:31">
      <c r="R75" s="17">
        <f t="shared" si="10"/>
        <v>0.64011246485473272</v>
      </c>
      <c r="S75" s="28"/>
    </row>
    <row r="76" spans="2:31">
      <c r="R76" s="17">
        <f t="shared" si="10"/>
        <v>0.87441424554826619</v>
      </c>
    </row>
    <row r="77" spans="2:31">
      <c r="R77" s="17">
        <f t="shared" si="10"/>
        <v>0.87441424554826619</v>
      </c>
    </row>
    <row r="78" spans="2:31">
      <c r="R78" s="17">
        <f t="shared" si="10"/>
        <v>1.1087160262417994</v>
      </c>
    </row>
    <row r="79" spans="2:31">
      <c r="R79" s="17">
        <f t="shared" si="10"/>
        <v>1.1087160262417994</v>
      </c>
    </row>
    <row r="80" spans="2:31">
      <c r="R80" s="17">
        <f t="shared" si="10"/>
        <v>0.87441424554826619</v>
      </c>
    </row>
    <row r="81" spans="18:18">
      <c r="R81" s="17">
        <f t="shared" si="10"/>
        <v>0.87441424554826619</v>
      </c>
    </row>
    <row r="82" spans="18:18">
      <c r="R82" s="17">
        <f t="shared" si="10"/>
        <v>0.87441424554826619</v>
      </c>
    </row>
    <row r="83" spans="18:18">
      <c r="R83" s="17">
        <f t="shared" si="10"/>
        <v>0.64011246485473272</v>
      </c>
    </row>
    <row r="84" spans="18:18">
      <c r="R84" s="17">
        <f t="shared" si="10"/>
        <v>0.52296157450796632</v>
      </c>
    </row>
    <row r="85" spans="18:18">
      <c r="R85" s="17">
        <f t="shared" si="10"/>
        <v>0.64011246485473272</v>
      </c>
    </row>
    <row r="86" spans="18:18">
      <c r="R86" s="17">
        <f t="shared" si="10"/>
        <v>0.40581068416119953</v>
      </c>
    </row>
    <row r="87" spans="18:18">
      <c r="R87" s="17">
        <f t="shared" si="10"/>
        <v>0.64011246485473272</v>
      </c>
    </row>
    <row r="88" spans="18:18">
      <c r="R88" s="17">
        <f t="shared" si="10"/>
        <v>0.64011246485473272</v>
      </c>
    </row>
    <row r="89" spans="18:18">
      <c r="R89" s="17">
        <f t="shared" si="10"/>
        <v>0.52296157450796632</v>
      </c>
    </row>
    <row r="90" spans="18:18">
      <c r="R90" s="17">
        <f t="shared" si="10"/>
        <v>0.40581068416119953</v>
      </c>
    </row>
    <row r="91" spans="18:18">
      <c r="R91" s="17">
        <f t="shared" si="10"/>
        <v>0.40581068416119953</v>
      </c>
    </row>
    <row r="92" spans="18:18">
      <c r="R92" s="17">
        <f t="shared" si="10"/>
        <v>1.2493573264781492</v>
      </c>
    </row>
    <row r="93" spans="18:18">
      <c r="R93" s="17">
        <f t="shared" si="10"/>
        <v>1.2493573264781492</v>
      </c>
    </row>
    <row r="94" spans="18:18">
      <c r="R94" s="17">
        <f t="shared" ref="R94:R124" si="11">(D34-C34)/C34</f>
        <v>1.4100257069408741</v>
      </c>
    </row>
    <row r="95" spans="18:18">
      <c r="R95" s="17">
        <f t="shared" si="11"/>
        <v>1.4100257069408741</v>
      </c>
    </row>
    <row r="96" spans="18:18">
      <c r="R96" s="17">
        <f t="shared" si="11"/>
        <v>1.5706940874035993</v>
      </c>
    </row>
    <row r="97" spans="18:18">
      <c r="R97" s="17">
        <f t="shared" si="11"/>
        <v>1.5706940874035993</v>
      </c>
    </row>
    <row r="98" spans="18:18">
      <c r="R98" s="17">
        <f t="shared" si="11"/>
        <v>1.5706940874035993</v>
      </c>
    </row>
    <row r="99" spans="18:18">
      <c r="R99" s="17">
        <f t="shared" si="11"/>
        <v>1.5706940874035993</v>
      </c>
    </row>
    <row r="100" spans="18:18">
      <c r="R100" s="17">
        <f t="shared" si="11"/>
        <v>1.5706940874035993</v>
      </c>
    </row>
    <row r="101" spans="18:18">
      <c r="R101" s="17">
        <f t="shared" si="11"/>
        <v>1.5706940874035993</v>
      </c>
    </row>
    <row r="102" spans="18:18">
      <c r="R102" s="17">
        <f t="shared" si="11"/>
        <v>2.2133676092544992</v>
      </c>
    </row>
    <row r="103" spans="18:18">
      <c r="R103" s="17">
        <f t="shared" si="11"/>
        <v>2.2133676092544992</v>
      </c>
    </row>
    <row r="104" spans="18:18">
      <c r="R104" s="17">
        <f t="shared" si="11"/>
        <v>2.2133676092544992</v>
      </c>
    </row>
    <row r="105" spans="18:18">
      <c r="R105" s="17">
        <f t="shared" si="11"/>
        <v>1.5706940874035993</v>
      </c>
    </row>
    <row r="106" spans="18:18">
      <c r="R106" s="17">
        <f t="shared" si="11"/>
        <v>1.5706940874035993</v>
      </c>
    </row>
    <row r="107" spans="18:18">
      <c r="R107" s="17">
        <f t="shared" si="11"/>
        <v>2.2133676092544992</v>
      </c>
    </row>
    <row r="108" spans="18:18">
      <c r="R108" s="17">
        <f t="shared" si="11"/>
        <v>2.2133676092544992</v>
      </c>
    </row>
    <row r="109" spans="18:18">
      <c r="R109" s="17">
        <f t="shared" si="11"/>
        <v>2.2133676092544992</v>
      </c>
    </row>
    <row r="110" spans="18:18">
      <c r="R110" s="17">
        <f t="shared" si="11"/>
        <v>2.2133676092544992</v>
      </c>
    </row>
    <row r="111" spans="18:18">
      <c r="R111" s="17">
        <f t="shared" si="11"/>
        <v>2.2133676092544992</v>
      </c>
    </row>
    <row r="112" spans="18:18">
      <c r="R112" s="17">
        <f t="shared" si="11"/>
        <v>1.5706940874035993</v>
      </c>
    </row>
    <row r="113" spans="18:18">
      <c r="R113" s="17">
        <f t="shared" si="11"/>
        <v>1.5706940874035993</v>
      </c>
    </row>
    <row r="114" spans="18:18">
      <c r="R114" s="17">
        <f t="shared" si="11"/>
        <v>0.92802056555269929</v>
      </c>
    </row>
    <row r="115" spans="18:18">
      <c r="R115" s="17">
        <f t="shared" si="11"/>
        <v>0.92802056555269929</v>
      </c>
    </row>
    <row r="116" spans="18:18">
      <c r="R116" s="17">
        <f t="shared" si="11"/>
        <v>0.92802056555269929</v>
      </c>
    </row>
    <row r="117" spans="18:18">
      <c r="R117" s="17">
        <f t="shared" si="11"/>
        <v>0.92802056555269929</v>
      </c>
    </row>
    <row r="118" spans="18:18">
      <c r="R118" s="17">
        <f t="shared" si="11"/>
        <v>0.92802056555269929</v>
      </c>
    </row>
    <row r="119" spans="18:18">
      <c r="R119" s="17">
        <f t="shared" si="11"/>
        <v>0.92802056555269929</v>
      </c>
    </row>
    <row r="120" spans="18:18">
      <c r="R120" s="17" t="e">
        <f t="shared" si="11"/>
        <v>#DIV/0!</v>
      </c>
    </row>
    <row r="121" spans="18:18">
      <c r="R121" s="17" t="e">
        <f t="shared" si="11"/>
        <v>#DIV/0!</v>
      </c>
    </row>
    <row r="122" spans="18:18">
      <c r="R122" s="17" t="e">
        <f t="shared" si="11"/>
        <v>#DIV/0!</v>
      </c>
    </row>
    <row r="123" spans="18:18">
      <c r="R123" s="17" t="e">
        <f t="shared" si="11"/>
        <v>#DIV/0!</v>
      </c>
    </row>
    <row r="124" spans="18:18">
      <c r="R124" s="17" t="e">
        <f t="shared" si="11"/>
        <v>#DIV/0!</v>
      </c>
    </row>
  </sheetData>
  <mergeCells count="4">
    <mergeCell ref="B6:L6"/>
    <mergeCell ref="B8:L9"/>
    <mergeCell ref="B10:B11"/>
    <mergeCell ref="C11:F1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2025-12-02T14:07:35Z</dcterms:modified>
</cp:coreProperties>
</file>