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FIN DE CAMPAÑA\"/>
    </mc:Choice>
  </mc:AlternateContent>
  <bookViews>
    <workbookView xWindow="0" yWindow="0" windowWidth="19440" windowHeight="7650"/>
  </bookViews>
  <sheets>
    <sheet name="Triticale" sheetId="4" r:id="rId1"/>
  </sheets>
  <externalReferences>
    <externalReference r:id="rId2"/>
  </externalReferences>
  <definedNames>
    <definedName name="_xlnm.Print_Area" localSheetId="0">Triticale!$A$1:$M$66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/>
  <c r="E62" i="4"/>
  <c r="D62" i="4"/>
  <c r="F61" i="4"/>
  <c r="E61" i="4"/>
  <c r="D61" i="4"/>
  <c r="F60" i="4"/>
  <c r="E60" i="4"/>
  <c r="D60" i="4"/>
  <c r="F59" i="4"/>
  <c r="E59" i="4"/>
  <c r="D59" i="4"/>
  <c r="F58" i="4"/>
  <c r="E58" i="4"/>
  <c r="D58" i="4"/>
  <c r="F57" i="4"/>
  <c r="E57" i="4"/>
  <c r="D57" i="4"/>
  <c r="F56" i="4"/>
  <c r="E56" i="4"/>
  <c r="D56" i="4"/>
  <c r="F55" i="4"/>
  <c r="E55" i="4"/>
  <c r="D55" i="4"/>
  <c r="F54" i="4"/>
  <c r="E54" i="4"/>
  <c r="D54" i="4"/>
  <c r="F53" i="4"/>
  <c r="E53" i="4"/>
  <c r="D53" i="4"/>
  <c r="F52" i="4"/>
  <c r="E52" i="4"/>
  <c r="D52" i="4"/>
  <c r="F51" i="4"/>
  <c r="E51" i="4"/>
  <c r="D51" i="4"/>
  <c r="F50" i="4"/>
  <c r="E50" i="4"/>
  <c r="D50" i="4"/>
  <c r="F49" i="4"/>
  <c r="E49" i="4"/>
  <c r="D49" i="4"/>
  <c r="F48" i="4"/>
  <c r="E48" i="4"/>
  <c r="D48" i="4"/>
  <c r="F34" i="4" l="1"/>
  <c r="E34" i="4"/>
  <c r="D34" i="4"/>
  <c r="F33" i="4" l="1"/>
  <c r="Y63" i="4" s="1"/>
  <c r="E33" i="4"/>
  <c r="D33" i="4"/>
  <c r="Y42" i="4" s="1"/>
  <c r="F32" i="4" l="1"/>
  <c r="E32" i="4"/>
  <c r="D32" i="4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E21" i="4"/>
  <c r="D21" i="4"/>
  <c r="F20" i="4" l="1"/>
  <c r="V63" i="4" s="1"/>
  <c r="E20" i="4"/>
  <c r="D20" i="4"/>
  <c r="V42" i="4" s="1"/>
  <c r="F19" i="4" l="1"/>
  <c r="E19" i="4"/>
  <c r="D19" i="4"/>
  <c r="AE56" i="4" l="1"/>
  <c r="AE62" i="4" s="1"/>
  <c r="AD56" i="4"/>
  <c r="AD62" i="4" s="1"/>
  <c r="AC56" i="4"/>
  <c r="AC62" i="4" s="1"/>
  <c r="AB56" i="4"/>
  <c r="AB62" i="4" s="1"/>
  <c r="AA56" i="4"/>
  <c r="AA62" i="4" s="1"/>
  <c r="Z56" i="4"/>
  <c r="Z62" i="4" s="1"/>
  <c r="Y56" i="4"/>
  <c r="Y62" i="4" s="1"/>
  <c r="X56" i="4"/>
  <c r="X62" i="4" s="1"/>
  <c r="W56" i="4"/>
  <c r="W62" i="4" s="1"/>
  <c r="V56" i="4"/>
  <c r="V62" i="4" s="1"/>
  <c r="U56" i="4"/>
  <c r="U62" i="4" s="1"/>
  <c r="T56" i="4"/>
  <c r="AF56" i="4" s="1"/>
  <c r="AE55" i="4"/>
  <c r="AE61" i="4" s="1"/>
  <c r="AD55" i="4"/>
  <c r="AD61" i="4" s="1"/>
  <c r="AC55" i="4"/>
  <c r="AC61" i="4" s="1"/>
  <c r="AB55" i="4"/>
  <c r="AB61" i="4" s="1"/>
  <c r="AA55" i="4"/>
  <c r="AA61" i="4" s="1"/>
  <c r="Z55" i="4"/>
  <c r="Z61" i="4" s="1"/>
  <c r="Y55" i="4"/>
  <c r="Y61" i="4" s="1"/>
  <c r="X55" i="4"/>
  <c r="X61" i="4" s="1"/>
  <c r="W55" i="4"/>
  <c r="W61" i="4" s="1"/>
  <c r="V55" i="4"/>
  <c r="V61" i="4" s="1"/>
  <c r="U55" i="4"/>
  <c r="U61" i="4" s="1"/>
  <c r="T55" i="4"/>
  <c r="AF55" i="4" s="1"/>
  <c r="AE54" i="4"/>
  <c r="AE60" i="4" s="1"/>
  <c r="AD54" i="4"/>
  <c r="AD60" i="4" s="1"/>
  <c r="AC54" i="4"/>
  <c r="AC60" i="4" s="1"/>
  <c r="AB54" i="4"/>
  <c r="AB60" i="4" s="1"/>
  <c r="AA54" i="4"/>
  <c r="AA60" i="4" s="1"/>
  <c r="Z54" i="4"/>
  <c r="Z60" i="4" s="1"/>
  <c r="Y54" i="4"/>
  <c r="Y60" i="4" s="1"/>
  <c r="X54" i="4"/>
  <c r="X60" i="4" s="1"/>
  <c r="W54" i="4"/>
  <c r="W60" i="4" s="1"/>
  <c r="V54" i="4"/>
  <c r="V60" i="4" s="1"/>
  <c r="U54" i="4"/>
  <c r="U60" i="4" s="1"/>
  <c r="T54" i="4"/>
  <c r="AF54" i="4" s="1"/>
  <c r="AF53" i="4"/>
  <c r="AF52" i="4"/>
  <c r="AF51" i="4"/>
  <c r="AF50" i="4"/>
  <c r="AF49" i="4"/>
  <c r="AF48" i="4"/>
  <c r="AE35" i="4"/>
  <c r="AE41" i="4" s="1"/>
  <c r="AD35" i="4"/>
  <c r="AD41" i="4" s="1"/>
  <c r="AC35" i="4"/>
  <c r="AC41" i="4" s="1"/>
  <c r="AB35" i="4"/>
  <c r="AB41" i="4" s="1"/>
  <c r="Y35" i="4"/>
  <c r="Y41" i="4" s="1"/>
  <c r="X35" i="4"/>
  <c r="X41" i="4" s="1"/>
  <c r="W35" i="4"/>
  <c r="W41" i="4" s="1"/>
  <c r="V35" i="4"/>
  <c r="V41" i="4" s="1"/>
  <c r="U35" i="4"/>
  <c r="U41" i="4" s="1"/>
  <c r="T35" i="4"/>
  <c r="T41" i="4" s="1"/>
  <c r="AE34" i="4"/>
  <c r="AE40" i="4" s="1"/>
  <c r="AD34" i="4"/>
  <c r="AD40" i="4" s="1"/>
  <c r="AC34" i="4"/>
  <c r="AC40" i="4" s="1"/>
  <c r="AB34" i="4"/>
  <c r="AB40" i="4" s="1"/>
  <c r="AA34" i="4"/>
  <c r="Z34" i="4"/>
  <c r="Y34" i="4"/>
  <c r="Y40" i="4" s="1"/>
  <c r="X34" i="4"/>
  <c r="X40" i="4" s="1"/>
  <c r="W34" i="4"/>
  <c r="W40" i="4" s="1"/>
  <c r="V34" i="4"/>
  <c r="V40" i="4" s="1"/>
  <c r="U34" i="4"/>
  <c r="U40" i="4" s="1"/>
  <c r="T34" i="4"/>
  <c r="AE33" i="4"/>
  <c r="AE39" i="4" s="1"/>
  <c r="AD33" i="4"/>
  <c r="AD39" i="4" s="1"/>
  <c r="AC33" i="4"/>
  <c r="AC39" i="4" s="1"/>
  <c r="AB33" i="4"/>
  <c r="AB39" i="4" s="1"/>
  <c r="AA33" i="4"/>
  <c r="Z33" i="4"/>
  <c r="Y33" i="4"/>
  <c r="Y39" i="4" s="1"/>
  <c r="X33" i="4"/>
  <c r="X39" i="4" s="1"/>
  <c r="W33" i="4"/>
  <c r="W39" i="4" s="1"/>
  <c r="V33" i="4"/>
  <c r="V39" i="4" s="1"/>
  <c r="U33" i="4"/>
  <c r="U39" i="4" s="1"/>
  <c r="T33" i="4"/>
  <c r="AF33" i="4" s="1"/>
  <c r="AF32" i="4"/>
  <c r="AF31" i="4"/>
  <c r="AF30" i="4"/>
  <c r="AF29" i="4"/>
  <c r="AF28" i="4"/>
  <c r="AF27" i="4"/>
  <c r="T39" i="4" l="1"/>
  <c r="T60" i="4"/>
  <c r="T61" i="4"/>
  <c r="T62" i="4"/>
  <c r="AF34" i="4"/>
  <c r="T40" i="4"/>
  <c r="AF35" i="4"/>
  <c r="F18" i="4"/>
  <c r="E18" i="4"/>
  <c r="D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T42" i="4" l="1"/>
  <c r="U42" i="4"/>
  <c r="T63" i="4"/>
  <c r="U63" i="4"/>
  <c r="R70" i="4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4" i="4"/>
  <c r="S62" i="4" l="1"/>
  <c r="S41" i="4"/>
</calcChain>
</file>

<file path=xl/sharedStrings.xml><?xml version="1.0" encoding="utf-8"?>
<sst xmlns="http://schemas.openxmlformats.org/spreadsheetml/2006/main" count="72" uniqueCount="30">
  <si>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</si>
  <si>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</si>
  <si>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</si>
  <si>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</si>
  <si>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</si>
  <si>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</si>
  <si>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</si>
  <si>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</si>
  <si>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</si>
  <si>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</si>
  <si>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</si>
  <si>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</si>
  <si>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</si>
  <si>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</si>
  <si>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</si>
  <si>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</si>
  <si>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</si>
  <si>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</si>
  <si>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</si>
  <si>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</si>
  <si>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</si>
  <si>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</si>
  <si>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</si>
  <si>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r>
      <rPr>
        <sz val="16"/>
        <color rgb="FF253746"/>
        <rFont val="Riojana Black"/>
      </rPr>
      <t>Cereales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Triticale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</si>
  <si>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Precio pagado ganadero/industria</t>
  </si>
  <si>
    <t>Triticale. Precios Percibidos Agricultor. €/100 KG</t>
  </si>
  <si>
    <t>Triticale. Precios Pagados Ganadero / Industria. Incluyen portes €/100 KG</t>
  </si>
  <si>
    <t>FIN CAMPAÑA 2022</t>
  </si>
  <si>
    <t>INICIO DE CAMPAÑA 2023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</si>
  <si>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triticale en La Rioja en el año 2023 se ha calculado en 49,01 €/100 kg para un rendimiento medio de 1.918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esta campaña, no ha habido cotización hasta enero de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</si>
</sst>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4" borderId="0" xfId="0" applyFill="1" applyBorder="1"/>
    <xf numFmtId="0" fontId="15" fillId="4" borderId="0" xfId="0" applyFont="1" applyFill="1" applyBorder="1" applyAlignment="1">
      <alignment vertical="center"/>
    </xf>
    <xf numFmtId="164" fontId="15" fillId="4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5" borderId="0" xfId="0" applyNumberFormat="1" applyFont="1" applyFill="1" applyBorder="1" applyAlignment="1">
      <alignment horizontal="center" vertical="center"/>
    </xf>
    <xf numFmtId="4" fontId="13" fillId="5" borderId="0" xfId="0" quotePrefix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Triticale!$S$39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Triticale!$T$39:$AE$39</c:f>
              <c:numCache>
                <c:formatCode>0.00</c:formatCode>
                <c:ptCount val="12"/>
                <c:pt idx="0">
                  <c:v>26.82</c:v>
                </c:pt>
                <c:pt idx="1">
                  <c:v>26.45</c:v>
                </c:pt>
                <c:pt idx="2">
                  <c:v>35.76</c:v>
                </c:pt>
                <c:pt idx="3">
                  <c:v>35.159999999999997</c:v>
                </c:pt>
                <c:pt idx="4">
                  <c:v>35.159999999999997</c:v>
                </c:pt>
                <c:pt idx="5">
                  <c:v>19.675000000000001</c:v>
                </c:pt>
                <c:pt idx="8">
                  <c:v>32.5</c:v>
                </c:pt>
                <c:pt idx="9">
                  <c:v>33.200000000000003</c:v>
                </c:pt>
                <c:pt idx="10">
                  <c:v>33.799999999999997</c:v>
                </c:pt>
                <c:pt idx="11">
                  <c:v>31.479999999999997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Triticale!$S$40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Triticale!$T$40:$AE$40</c:f>
              <c:numCache>
                <c:formatCode>0.00</c:formatCode>
                <c:ptCount val="12"/>
                <c:pt idx="0">
                  <c:v>14.725</c:v>
                </c:pt>
                <c:pt idx="1">
                  <c:v>14.725</c:v>
                </c:pt>
                <c:pt idx="2">
                  <c:v>14.725</c:v>
                </c:pt>
                <c:pt idx="3">
                  <c:v>14.725</c:v>
                </c:pt>
                <c:pt idx="4">
                  <c:v>14.875</c:v>
                </c:pt>
                <c:pt idx="5">
                  <c:v>15.1</c:v>
                </c:pt>
                <c:pt idx="8">
                  <c:v>16.077500000000001</c:v>
                </c:pt>
                <c:pt idx="9">
                  <c:v>16.350000000000001</c:v>
                </c:pt>
                <c:pt idx="10">
                  <c:v>16.829999999999998</c:v>
                </c:pt>
                <c:pt idx="11">
                  <c:v>17.055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Triticale!$S$41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Triticale!$T$41:$AE$41</c:f>
              <c:numCache>
                <c:formatCode>0.00</c:formatCode>
                <c:ptCount val="12"/>
                <c:pt idx="0">
                  <c:v>18.761666666666667</c:v>
                </c:pt>
                <c:pt idx="1">
                  <c:v>18.845624999999998</c:v>
                </c:pt>
                <c:pt idx="2">
                  <c:v>20.303802083333334</c:v>
                </c:pt>
                <c:pt idx="3">
                  <c:v>20.332249999999998</c:v>
                </c:pt>
                <c:pt idx="4">
                  <c:v>20.190624999999997</c:v>
                </c:pt>
                <c:pt idx="5">
                  <c:v>17.765000000000001</c:v>
                </c:pt>
                <c:pt idx="8">
                  <c:v>20.255416666666665</c:v>
                </c:pt>
                <c:pt idx="9">
                  <c:v>20.702083333333334</c:v>
                </c:pt>
                <c:pt idx="10">
                  <c:v>21.589166666666667</c:v>
                </c:pt>
                <c:pt idx="11">
                  <c:v>21.406666666666666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Triticale!$S$42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Triticale!$T$38:$AE$38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Triticale!$T$42:$AE$42</c:f>
              <c:numCache>
                <c:formatCode>0.00</c:formatCode>
                <c:ptCount val="12"/>
                <c:pt idx="0">
                  <c:v>29.85</c:v>
                </c:pt>
                <c:pt idx="1">
                  <c:v>29.524999999999999</c:v>
                </c:pt>
                <c:pt idx="2">
                  <c:v>27.690000000000005</c:v>
                </c:pt>
                <c:pt idx="3">
                  <c:v>25.8</c:v>
                </c:pt>
                <c:pt idx="4">
                  <c:v>25.1</c:v>
                </c:pt>
                <c:pt idx="5">
                  <c:v>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7"/>
          <c:min val="13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2832361902944656E-3"/>
              <c:y val="0.1006705935053386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3010343476337421"/>
          <c:y val="0.12813528986999956"/>
          <c:w val="0.778445341273338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ganadero o la industria</a:t>
            </a:r>
          </a:p>
        </c:rich>
      </c:tx>
      <c:layout>
        <c:manualLayout>
          <c:xMode val="edge"/>
          <c:yMode val="edge"/>
          <c:x val="0.25686722895434677"/>
          <c:y val="1.4614705862542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Triticale!$S$60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Triticale!$T$60:$AE$60</c:f>
              <c:numCache>
                <c:formatCode>0.00</c:formatCode>
                <c:ptCount val="12"/>
                <c:pt idx="0">
                  <c:v>27.77</c:v>
                </c:pt>
                <c:pt idx="1">
                  <c:v>27.4</c:v>
                </c:pt>
                <c:pt idx="2">
                  <c:v>36.71</c:v>
                </c:pt>
                <c:pt idx="3">
                  <c:v>36.11</c:v>
                </c:pt>
                <c:pt idx="4">
                  <c:v>36.11</c:v>
                </c:pt>
                <c:pt idx="5">
                  <c:v>20.625</c:v>
                </c:pt>
                <c:pt idx="6">
                  <c:v>20.82</c:v>
                </c:pt>
                <c:pt idx="7">
                  <c:v>20.82</c:v>
                </c:pt>
                <c:pt idx="8">
                  <c:v>33.450000000000003</c:v>
                </c:pt>
                <c:pt idx="9">
                  <c:v>34.150000000000006</c:v>
                </c:pt>
                <c:pt idx="10">
                  <c:v>34.75</c:v>
                </c:pt>
                <c:pt idx="11">
                  <c:v>32.65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Triticale!$S$61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Triticale!$T$61:$AE$61</c:f>
              <c:numCache>
                <c:formatCode>0.00</c:formatCode>
                <c:ptCount val="12"/>
                <c:pt idx="0">
                  <c:v>17.675000000000001</c:v>
                </c:pt>
                <c:pt idx="1">
                  <c:v>17.675000000000001</c:v>
                </c:pt>
                <c:pt idx="2">
                  <c:v>17.135000000000002</c:v>
                </c:pt>
                <c:pt idx="3">
                  <c:v>17.135000000000002</c:v>
                </c:pt>
                <c:pt idx="4">
                  <c:v>17.286249999999999</c:v>
                </c:pt>
                <c:pt idx="5">
                  <c:v>17.899999999999999</c:v>
                </c:pt>
                <c:pt idx="6">
                  <c:v>18.114999999999998</c:v>
                </c:pt>
                <c:pt idx="7">
                  <c:v>18.3</c:v>
                </c:pt>
                <c:pt idx="8">
                  <c:v>17.28</c:v>
                </c:pt>
                <c:pt idx="9">
                  <c:v>17.298999999999999</c:v>
                </c:pt>
                <c:pt idx="10">
                  <c:v>17.927500000000002</c:v>
                </c:pt>
                <c:pt idx="11">
                  <c:v>18.190000000000001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Triticale!$S$62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Triticale!$T$62:$AE$62</c:f>
              <c:numCache>
                <c:formatCode>0.00</c:formatCode>
                <c:ptCount val="12"/>
                <c:pt idx="0">
                  <c:v>20.599999999999998</c:v>
                </c:pt>
                <c:pt idx="1">
                  <c:v>20.649916666666666</c:v>
                </c:pt>
                <c:pt idx="2">
                  <c:v>22.031562500000003</c:v>
                </c:pt>
                <c:pt idx="3">
                  <c:v>22.145333333333337</c:v>
                </c:pt>
                <c:pt idx="4">
                  <c:v>22.066041666666667</c:v>
                </c:pt>
                <c:pt idx="5">
                  <c:v>19.807499999999997</c:v>
                </c:pt>
                <c:pt idx="6">
                  <c:v>19.813333333333333</c:v>
                </c:pt>
                <c:pt idx="7">
                  <c:v>19.416666666666668</c:v>
                </c:pt>
                <c:pt idx="8">
                  <c:v>22.163333333333338</c:v>
                </c:pt>
                <c:pt idx="9">
                  <c:v>22.676500000000004</c:v>
                </c:pt>
                <c:pt idx="10">
                  <c:v>23.513749999999998</c:v>
                </c:pt>
                <c:pt idx="11">
                  <c:v>23.548333333333332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Triticale!$S$63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Triticale!$T$59:$AE$59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Triticale!$T$63:$AE$63</c:f>
              <c:numCache>
                <c:formatCode>0.00</c:formatCode>
                <c:ptCount val="12"/>
                <c:pt idx="0">
                  <c:v>31.35</c:v>
                </c:pt>
                <c:pt idx="1">
                  <c:v>31.024999999999999</c:v>
                </c:pt>
                <c:pt idx="2">
                  <c:v>29.080000000000002</c:v>
                </c:pt>
                <c:pt idx="3">
                  <c:v>27.3</c:v>
                </c:pt>
                <c:pt idx="4">
                  <c:v>26.6</c:v>
                </c:pt>
                <c:pt idx="5">
                  <c:v>25.6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8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8.9872446657738355E-4"/>
              <c:y val="9.3219254579460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316110287900788"/>
          <c:y val="0.12798577416943019"/>
          <c:w val="0.77514722685778037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de c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precios</a:t>
            </a:r>
            <a:endParaRPr lang="es-ES" sz="900">
              <a:solidFill>
                <a:srgbClr val="253746"/>
              </a:solidFill>
              <a:latin typeface="Riojana Condensed Black" panose="00000A06000000000000" pitchFamily="2" charset="0"/>
            </a:endParaRP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Triticale!$C$10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Triticale!$B$12:$B$64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Triticale!$C$12:$C$64</c:f>
              <c:numCache>
                <c:formatCode>#,##0.00</c:formatCode>
                <c:ptCount val="53"/>
                <c:pt idx="0">
                  <c:v>20.3</c:v>
                </c:pt>
                <c:pt idx="1">
                  <c:v>20.3</c:v>
                </c:pt>
                <c:pt idx="2">
                  <c:v>20.3</c:v>
                </c:pt>
                <c:pt idx="3">
                  <c:v>20.3</c:v>
                </c:pt>
                <c:pt idx="4">
                  <c:v>20.3</c:v>
                </c:pt>
                <c:pt idx="5">
                  <c:v>20.3</c:v>
                </c:pt>
                <c:pt idx="6">
                  <c:v>20.3</c:v>
                </c:pt>
                <c:pt idx="7">
                  <c:v>20.3</c:v>
                </c:pt>
                <c:pt idx="8">
                  <c:v>20.3</c:v>
                </c:pt>
                <c:pt idx="9">
                  <c:v>20.3</c:v>
                </c:pt>
                <c:pt idx="10">
                  <c:v>20.3</c:v>
                </c:pt>
                <c:pt idx="11">
                  <c:v>20.3</c:v>
                </c:pt>
                <c:pt idx="12">
                  <c:v>20.3</c:v>
                </c:pt>
                <c:pt idx="13">
                  <c:v>20.3</c:v>
                </c:pt>
                <c:pt idx="14">
                  <c:v>20.3</c:v>
                </c:pt>
                <c:pt idx="15">
                  <c:v>20.3</c:v>
                </c:pt>
                <c:pt idx="16">
                  <c:v>20.3</c:v>
                </c:pt>
                <c:pt idx="17">
                  <c:v>20.3</c:v>
                </c:pt>
                <c:pt idx="18">
                  <c:v>20.3</c:v>
                </c:pt>
                <c:pt idx="19">
                  <c:v>20.3</c:v>
                </c:pt>
                <c:pt idx="20">
                  <c:v>20.3</c:v>
                </c:pt>
                <c:pt idx="21">
                  <c:v>20.3</c:v>
                </c:pt>
                <c:pt idx="22">
                  <c:v>20.3</c:v>
                </c:pt>
                <c:pt idx="24">
                  <c:v>0</c:v>
                </c:pt>
                <c:pt idx="31">
                  <c:v>0</c:v>
                </c:pt>
                <c:pt idx="36">
                  <c:v>49.013100000000001</c:v>
                </c:pt>
                <c:pt idx="37">
                  <c:v>49.013100000000001</c:v>
                </c:pt>
                <c:pt idx="38">
                  <c:v>49.013100000000001</c:v>
                </c:pt>
                <c:pt idx="39">
                  <c:v>49.013100000000001</c:v>
                </c:pt>
                <c:pt idx="40">
                  <c:v>49.013100000000001</c:v>
                </c:pt>
                <c:pt idx="41">
                  <c:v>49.013100000000001</c:v>
                </c:pt>
                <c:pt idx="42">
                  <c:v>49.013100000000001</c:v>
                </c:pt>
                <c:pt idx="43">
                  <c:v>49.013100000000001</c:v>
                </c:pt>
                <c:pt idx="44">
                  <c:v>49.013100000000001</c:v>
                </c:pt>
                <c:pt idx="45">
                  <c:v>49.013100000000001</c:v>
                </c:pt>
                <c:pt idx="46">
                  <c:v>49.013100000000001</c:v>
                </c:pt>
                <c:pt idx="47">
                  <c:v>49.013100000000001</c:v>
                </c:pt>
                <c:pt idx="48">
                  <c:v>49.013100000000001</c:v>
                </c:pt>
                <c:pt idx="49">
                  <c:v>49.013100000000001</c:v>
                </c:pt>
                <c:pt idx="50">
                  <c:v>49.013100000000001</c:v>
                </c:pt>
                <c:pt idx="51">
                  <c:v>49.013100000000001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Triticale!$D$10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Triticale!$B$12:$B$64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Triticale!$D$12:$D$64</c:f>
              <c:numCache>
                <c:formatCode>#,##0.00</c:formatCode>
                <c:ptCount val="53"/>
                <c:pt idx="0">
                  <c:v>29.85</c:v>
                </c:pt>
                <c:pt idx="1">
                  <c:v>29.85</c:v>
                </c:pt>
                <c:pt idx="2">
                  <c:v>29.85</c:v>
                </c:pt>
                <c:pt idx="3">
                  <c:v>29.85</c:v>
                </c:pt>
                <c:pt idx="4">
                  <c:v>29.4</c:v>
                </c:pt>
                <c:pt idx="5">
                  <c:v>29.85</c:v>
                </c:pt>
                <c:pt idx="6">
                  <c:v>29.85</c:v>
                </c:pt>
                <c:pt idx="7">
                  <c:v>29</c:v>
                </c:pt>
                <c:pt idx="8">
                  <c:v>29</c:v>
                </c:pt>
                <c:pt idx="9">
                  <c:v>28.4</c:v>
                </c:pt>
                <c:pt idx="10">
                  <c:v>28</c:v>
                </c:pt>
                <c:pt idx="11">
                  <c:v>27.25</c:v>
                </c:pt>
                <c:pt idx="12">
                  <c:v>25.8</c:v>
                </c:pt>
                <c:pt idx="13">
                  <c:v>25.8</c:v>
                </c:pt>
                <c:pt idx="14">
                  <c:v>25.8</c:v>
                </c:pt>
                <c:pt idx="15">
                  <c:v>25.8</c:v>
                </c:pt>
                <c:pt idx="16">
                  <c:v>25.8</c:v>
                </c:pt>
                <c:pt idx="17">
                  <c:v>25.8</c:v>
                </c:pt>
                <c:pt idx="18">
                  <c:v>25.8</c:v>
                </c:pt>
                <c:pt idx="19">
                  <c:v>24.4</c:v>
                </c:pt>
                <c:pt idx="20">
                  <c:v>24.4</c:v>
                </c:pt>
                <c:pt idx="21">
                  <c:v>24.1</c:v>
                </c:pt>
                <c:pt idx="22">
                  <c:v>24.1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Triticale!$F$10</c:f>
              <c:strCache>
                <c:ptCount val="1"/>
                <c:pt idx="0">
                  <c:v>Precio pagado ganadero/industria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Triticale!$B$12:$B$64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Triticale!$F$12:$F$64</c:f>
              <c:numCache>
                <c:formatCode>#,##0.00</c:formatCode>
                <c:ptCount val="53"/>
                <c:pt idx="0">
                  <c:v>31.35</c:v>
                </c:pt>
                <c:pt idx="1">
                  <c:v>31.35</c:v>
                </c:pt>
                <c:pt idx="2">
                  <c:v>31.35</c:v>
                </c:pt>
                <c:pt idx="3">
                  <c:v>31.35</c:v>
                </c:pt>
                <c:pt idx="4">
                  <c:v>30.9</c:v>
                </c:pt>
                <c:pt idx="5">
                  <c:v>31.35</c:v>
                </c:pt>
                <c:pt idx="6">
                  <c:v>31.35</c:v>
                </c:pt>
                <c:pt idx="7">
                  <c:v>30.5</c:v>
                </c:pt>
                <c:pt idx="8">
                  <c:v>30.5</c:v>
                </c:pt>
                <c:pt idx="9">
                  <c:v>29.9</c:v>
                </c:pt>
                <c:pt idx="10">
                  <c:v>29.5</c:v>
                </c:pt>
                <c:pt idx="11">
                  <c:v>28.200000000000003</c:v>
                </c:pt>
                <c:pt idx="12">
                  <c:v>27.3</c:v>
                </c:pt>
                <c:pt idx="13">
                  <c:v>27.3</c:v>
                </c:pt>
                <c:pt idx="14">
                  <c:v>27.3</c:v>
                </c:pt>
                <c:pt idx="15">
                  <c:v>27.3</c:v>
                </c:pt>
                <c:pt idx="16">
                  <c:v>27.3</c:v>
                </c:pt>
                <c:pt idx="17">
                  <c:v>27.3</c:v>
                </c:pt>
                <c:pt idx="18">
                  <c:v>27.3</c:v>
                </c:pt>
                <c:pt idx="19">
                  <c:v>25.9</c:v>
                </c:pt>
                <c:pt idx="20">
                  <c:v>25.9</c:v>
                </c:pt>
                <c:pt idx="21">
                  <c:v>25.6</c:v>
                </c:pt>
                <c:pt idx="22">
                  <c:v>25.6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37"/>
          <c:min val="1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4.1076115485564306E-4"/>
              <c:y val="0.117124425744300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  <c:majorUnit val="2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13428951568105E-2"/>
          <c:y val="0.11603408820235629"/>
          <c:w val="0.8952347628304842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7327</xdr:colOff>
      <xdr:row>26</xdr:row>
      <xdr:rowOff>12557</xdr:rowOff>
    </xdr:from>
    <xdr:to>
      <xdr:col>12</xdr:col>
      <xdr:colOff>0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5395</xdr:colOff>
      <xdr:row>45</xdr:row>
      <xdr:rowOff>16665</xdr:rowOff>
    </xdr:from>
    <xdr:to>
      <xdr:col>11</xdr:col>
      <xdr:colOff>1069729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7328</xdr:colOff>
      <xdr:row>9</xdr:row>
      <xdr:rowOff>950</xdr:rowOff>
    </xdr:from>
    <xdr:to>
      <xdr:col>12</xdr:col>
      <xdr:colOff>93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692002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876695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16">
          <cell r="D16">
            <v>29.85</v>
          </cell>
          <cell r="F16">
            <v>30.45</v>
          </cell>
          <cell r="G16">
            <v>31.35</v>
          </cell>
        </row>
      </sheetData>
      <sheetData sheetId="1">
        <row r="16">
          <cell r="D16">
            <v>29.85</v>
          </cell>
          <cell r="F16">
            <v>30.45</v>
          </cell>
          <cell r="G16">
            <v>31.35</v>
          </cell>
        </row>
      </sheetData>
      <sheetData sheetId="2">
        <row r="16">
          <cell r="D16">
            <v>29.85</v>
          </cell>
          <cell r="F16">
            <v>30.45</v>
          </cell>
          <cell r="G16">
            <v>31.35</v>
          </cell>
        </row>
      </sheetData>
      <sheetData sheetId="3">
        <row r="16">
          <cell r="D16">
            <v>29.85</v>
          </cell>
          <cell r="F16">
            <v>30.45</v>
          </cell>
          <cell r="G16">
            <v>31.35</v>
          </cell>
        </row>
      </sheetData>
      <sheetData sheetId="4">
        <row r="16">
          <cell r="D16">
            <v>29.4</v>
          </cell>
          <cell r="F16">
            <v>30</v>
          </cell>
          <cell r="G16">
            <v>30.9</v>
          </cell>
        </row>
      </sheetData>
      <sheetData sheetId="5">
        <row r="16">
          <cell r="D16">
            <v>29.85</v>
          </cell>
          <cell r="F16">
            <v>30.45</v>
          </cell>
          <cell r="G16">
            <v>31.35</v>
          </cell>
        </row>
      </sheetData>
      <sheetData sheetId="6">
        <row r="16">
          <cell r="D16">
            <v>29.85</v>
          </cell>
          <cell r="F16">
            <v>30.45</v>
          </cell>
          <cell r="G16">
            <v>31.35</v>
          </cell>
        </row>
      </sheetData>
      <sheetData sheetId="7">
        <row r="16">
          <cell r="D16">
            <v>29</v>
          </cell>
          <cell r="F16">
            <v>29.6</v>
          </cell>
          <cell r="G16">
            <v>30.5</v>
          </cell>
        </row>
      </sheetData>
      <sheetData sheetId="8">
        <row r="16">
          <cell r="D16">
            <v>29</v>
          </cell>
          <cell r="F16">
            <v>29.6</v>
          </cell>
          <cell r="G16">
            <v>30.5</v>
          </cell>
        </row>
      </sheetData>
      <sheetData sheetId="9">
        <row r="16">
          <cell r="D16">
            <v>28.4</v>
          </cell>
          <cell r="F16">
            <v>29</v>
          </cell>
          <cell r="G16">
            <v>29.9</v>
          </cell>
        </row>
      </sheetData>
      <sheetData sheetId="10">
        <row r="16">
          <cell r="D16">
            <v>28</v>
          </cell>
          <cell r="F16">
            <v>28.6</v>
          </cell>
          <cell r="G16">
            <v>29.5</v>
          </cell>
        </row>
      </sheetData>
      <sheetData sheetId="11">
        <row r="16">
          <cell r="D16">
            <v>27.25</v>
          </cell>
          <cell r="F16">
            <v>27.85</v>
          </cell>
          <cell r="G16">
            <v>28.200000000000003</v>
          </cell>
        </row>
      </sheetData>
      <sheetData sheetId="12">
        <row r="16">
          <cell r="D16">
            <v>25.8</v>
          </cell>
          <cell r="F16">
            <v>26.4</v>
          </cell>
          <cell r="G16">
            <v>27.3</v>
          </cell>
        </row>
      </sheetData>
      <sheetData sheetId="13">
        <row r="16">
          <cell r="D16">
            <v>25.8</v>
          </cell>
          <cell r="F16">
            <v>26.4</v>
          </cell>
          <cell r="G16">
            <v>27.3</v>
          </cell>
        </row>
      </sheetData>
      <sheetData sheetId="14">
        <row r="16">
          <cell r="D16">
            <v>25.8</v>
          </cell>
          <cell r="F16">
            <v>26.4</v>
          </cell>
          <cell r="G16">
            <v>27.3</v>
          </cell>
        </row>
      </sheetData>
      <sheetData sheetId="15">
        <row r="16">
          <cell r="D16">
            <v>25.8</v>
          </cell>
          <cell r="F16">
            <v>26.4</v>
          </cell>
          <cell r="G16">
            <v>27.3</v>
          </cell>
        </row>
      </sheetData>
      <sheetData sheetId="16">
        <row r="16">
          <cell r="D16">
            <v>25.8</v>
          </cell>
          <cell r="F16">
            <v>26.4</v>
          </cell>
          <cell r="G16">
            <v>27.3</v>
          </cell>
        </row>
      </sheetData>
      <sheetData sheetId="17">
        <row r="16">
          <cell r="D16">
            <v>25.8</v>
          </cell>
          <cell r="F16">
            <v>26.4</v>
          </cell>
          <cell r="G16">
            <v>27.3</v>
          </cell>
        </row>
      </sheetData>
      <sheetData sheetId="18">
        <row r="16">
          <cell r="D16">
            <v>25.8</v>
          </cell>
          <cell r="F16">
            <v>26.4</v>
          </cell>
          <cell r="G16">
            <v>27.3</v>
          </cell>
        </row>
      </sheetData>
      <sheetData sheetId="19">
        <row r="16">
          <cell r="D16">
            <v>24.4</v>
          </cell>
          <cell r="F16">
            <v>25</v>
          </cell>
          <cell r="G16">
            <v>25.9</v>
          </cell>
        </row>
      </sheetData>
      <sheetData sheetId="20">
        <row r="16">
          <cell r="D16">
            <v>24.4</v>
          </cell>
          <cell r="F16">
            <v>25</v>
          </cell>
          <cell r="G16">
            <v>25.9</v>
          </cell>
        </row>
      </sheetData>
      <sheetData sheetId="21">
        <row r="16">
          <cell r="D16">
            <v>24.1</v>
          </cell>
          <cell r="F16">
            <v>24.7</v>
          </cell>
          <cell r="G16">
            <v>25.6</v>
          </cell>
        </row>
      </sheetData>
      <sheetData sheetId="22">
        <row r="16">
          <cell r="D16">
            <v>24.1</v>
          </cell>
          <cell r="F16">
            <v>24.7</v>
          </cell>
          <cell r="G16">
            <v>25.6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6">
          <cell r="D16" t="str">
            <v>s.c.</v>
          </cell>
          <cell r="F16" t="str">
            <v>-</v>
          </cell>
          <cell r="G16" t="str">
            <v>-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9"/>
  <sheetViews>
    <sheetView showGridLines="0" tabSelected="1" zoomScale="130" zoomScaleNormal="130" zoomScaleSheetLayoutView="130" workbookViewId="0">
      <selection activeCell="D62" sqref="D62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6" width="6" style="4" customWidth="1"/>
    <col min="7" max="7" width="3.42578125" customWidth="1"/>
    <col min="10" max="10" width="10.28515625" customWidth="1"/>
    <col min="12" max="12" width="16" customWidth="1"/>
    <col min="13" max="13" width="2.140625" customWidth="1"/>
    <col min="14" max="14" width="6.42578125" style="27" customWidth="1"/>
    <col min="15" max="17" width="6.42578125" style="14" customWidth="1"/>
    <col min="18" max="18" width="11.42578125" style="15" customWidth="1"/>
    <col min="19" max="33" width="11.42578125" style="14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6" t="s">
        <v>23</v>
      </c>
      <c r="C6" s="47"/>
      <c r="D6" s="47"/>
      <c r="E6" s="47"/>
      <c r="F6" s="47"/>
      <c r="G6" s="47"/>
      <c r="H6" s="47"/>
      <c r="I6" s="47"/>
      <c r="J6" s="47"/>
      <c r="K6" s="47"/>
      <c r="L6" s="47"/>
      <c r="N6" s="28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1"/>
      <c r="AI6" s="11"/>
      <c r="AJ6" s="11"/>
    </row>
    <row r="7" spans="2:36" s="13" customFormat="1" ht="6" customHeight="1">
      <c r="B7" s="29"/>
      <c r="C7" s="12"/>
      <c r="D7" s="12"/>
      <c r="E7" s="12"/>
      <c r="F7" s="12"/>
      <c r="N7" s="30"/>
      <c r="O7" s="31"/>
      <c r="P7" s="31"/>
      <c r="Q7" s="31"/>
      <c r="R7" s="32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3"/>
      <c r="AI7" s="33"/>
      <c r="AJ7" s="33"/>
    </row>
    <row r="8" spans="2:36" ht="21.75" customHeight="1">
      <c r="B8" s="48" t="s">
        <v>29</v>
      </c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2:36" ht="24.75" customHeight="1"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2:36" ht="39" customHeight="1">
      <c r="B10" s="43" t="s">
        <v>0</v>
      </c>
      <c r="C10" s="9" t="s">
        <v>20</v>
      </c>
      <c r="D10" s="9" t="s">
        <v>21</v>
      </c>
      <c r="E10" s="9" t="s">
        <v>22</v>
      </c>
      <c r="F10" s="10" t="s">
        <v>24</v>
      </c>
    </row>
    <row r="11" spans="2:36" ht="12.75" customHeight="1">
      <c r="B11" s="43"/>
      <c r="C11" s="44" t="s">
        <v>15</v>
      </c>
      <c r="D11" s="44"/>
      <c r="E11" s="44"/>
      <c r="F11" s="45"/>
    </row>
    <row r="12" spans="2:36" ht="9.9499999999999993" customHeight="1">
      <c r="B12" s="34">
        <v>1</v>
      </c>
      <c r="C12" s="35">
        <v>20.3</v>
      </c>
      <c r="D12" s="35">
        <f>'[1]01'!$D$16</f>
        <v>29.85</v>
      </c>
      <c r="E12" s="35">
        <f>'[1]01'!$F$16</f>
        <v>30.45</v>
      </c>
      <c r="F12" s="35">
        <f>'[1]01'!$G$16</f>
        <v>31.35</v>
      </c>
    </row>
    <row r="13" spans="2:36" ht="9.9499999999999993" customHeight="1">
      <c r="B13" s="36">
        <v>2</v>
      </c>
      <c r="C13" s="37">
        <v>20.3</v>
      </c>
      <c r="D13" s="37">
        <f>'[1]02'!$D$16</f>
        <v>29.85</v>
      </c>
      <c r="E13" s="37">
        <f>'[1]02'!$F$16</f>
        <v>30.45</v>
      </c>
      <c r="F13" s="37">
        <f>'[1]02'!$G$16</f>
        <v>31.35</v>
      </c>
    </row>
    <row r="14" spans="2:36" ht="9.9499999999999993" customHeight="1">
      <c r="B14" s="38">
        <v>3</v>
      </c>
      <c r="C14" s="35">
        <v>20.3</v>
      </c>
      <c r="D14" s="35">
        <f>'[1]03'!$D$16</f>
        <v>29.85</v>
      </c>
      <c r="E14" s="35">
        <f>'[1]03'!$F$16</f>
        <v>30.45</v>
      </c>
      <c r="F14" s="35">
        <f>'[1]03'!$G$16</f>
        <v>31.35</v>
      </c>
    </row>
    <row r="15" spans="2:36" ht="9.9499999999999993" customHeight="1">
      <c r="B15" s="36">
        <v>4</v>
      </c>
      <c r="C15" s="37">
        <v>20.3</v>
      </c>
      <c r="D15" s="37">
        <f>'[1]04'!$D$16</f>
        <v>29.85</v>
      </c>
      <c r="E15" s="37">
        <f>'[1]04'!$F$16</f>
        <v>30.45</v>
      </c>
      <c r="F15" s="37">
        <f>'[1]04'!$G$16</f>
        <v>31.35</v>
      </c>
    </row>
    <row r="16" spans="2:36" ht="9.9499999999999993" customHeight="1">
      <c r="B16" s="38">
        <v>5</v>
      </c>
      <c r="C16" s="35">
        <v>20.3</v>
      </c>
      <c r="D16" s="35">
        <f>'[1]05'!$D$16</f>
        <v>29.4</v>
      </c>
      <c r="E16" s="35">
        <f>'[1]05'!$F$16</f>
        <v>30</v>
      </c>
      <c r="F16" s="35">
        <f>'[1]05'!$G$16</f>
        <v>30.9</v>
      </c>
    </row>
    <row r="17" spans="2:32" ht="9.9499999999999993" customHeight="1">
      <c r="B17" s="36">
        <v>6</v>
      </c>
      <c r="C17" s="37">
        <v>20.3</v>
      </c>
      <c r="D17" s="37">
        <f>'[1]06'!$D$16</f>
        <v>29.85</v>
      </c>
      <c r="E17" s="37">
        <f>'[1]06'!$F$16</f>
        <v>30.45</v>
      </c>
      <c r="F17" s="37">
        <f>'[1]06'!$G$16</f>
        <v>31.35</v>
      </c>
    </row>
    <row r="18" spans="2:32" ht="9.9499999999999993" customHeight="1">
      <c r="B18" s="38">
        <v>7</v>
      </c>
      <c r="C18" s="35">
        <v>20.3</v>
      </c>
      <c r="D18" s="35">
        <f>'[1]07'!$D$16</f>
        <v>29.85</v>
      </c>
      <c r="E18" s="35">
        <f>'[1]07'!$F$16</f>
        <v>30.45</v>
      </c>
      <c r="F18" s="35">
        <f>'[1]07'!$G$16</f>
        <v>31.35</v>
      </c>
    </row>
    <row r="19" spans="2:32" ht="9.9499999999999993" customHeight="1">
      <c r="B19" s="36">
        <v>8</v>
      </c>
      <c r="C19" s="37">
        <v>20.3</v>
      </c>
      <c r="D19" s="37">
        <f>'[1]08'!$D$16</f>
        <v>29</v>
      </c>
      <c r="E19" s="37">
        <f>'[1]08'!$F$16</f>
        <v>29.6</v>
      </c>
      <c r="F19" s="37">
        <f>'[1]08'!$G$16</f>
        <v>30.5</v>
      </c>
    </row>
    <row r="20" spans="2:32" ht="9.9499999999999993" customHeight="1">
      <c r="B20" s="38">
        <v>9</v>
      </c>
      <c r="C20" s="35">
        <v>20.3</v>
      </c>
      <c r="D20" s="35">
        <f>'[1]09'!$D$16</f>
        <v>29</v>
      </c>
      <c r="E20" s="35">
        <f>'[1]09'!$F$16</f>
        <v>29.6</v>
      </c>
      <c r="F20" s="35">
        <f>'[1]09'!$G$16</f>
        <v>30.5</v>
      </c>
    </row>
    <row r="21" spans="2:32" ht="9.9499999999999993" customHeight="1">
      <c r="B21" s="36">
        <v>10</v>
      </c>
      <c r="C21" s="37">
        <v>20.3</v>
      </c>
      <c r="D21" s="37">
        <f>'[1]10'!$D$16</f>
        <v>28.4</v>
      </c>
      <c r="E21" s="37">
        <f>'[1]10'!$F$16</f>
        <v>29</v>
      </c>
      <c r="F21" s="37">
        <f>'[1]10'!$G$16</f>
        <v>29.9</v>
      </c>
    </row>
    <row r="22" spans="2:32" ht="9.9499999999999993" customHeight="1">
      <c r="B22" s="38">
        <v>11</v>
      </c>
      <c r="C22" s="35">
        <v>20.3</v>
      </c>
      <c r="D22" s="35">
        <f>'[1]11'!$D$16</f>
        <v>28</v>
      </c>
      <c r="E22" s="35">
        <f>'[1]11'!$F$16</f>
        <v>28.6</v>
      </c>
      <c r="F22" s="35">
        <f>'[1]11'!$G$16</f>
        <v>29.5</v>
      </c>
    </row>
    <row r="23" spans="2:32" ht="9.9499999999999993" customHeight="1">
      <c r="B23" s="36">
        <v>12</v>
      </c>
      <c r="C23" s="37">
        <v>20.3</v>
      </c>
      <c r="D23" s="37">
        <f>'[1]12'!$D$16</f>
        <v>27.25</v>
      </c>
      <c r="E23" s="37">
        <f>'[1]12'!$F$16</f>
        <v>27.85</v>
      </c>
      <c r="F23" s="37">
        <f>'[1]12'!$G$16</f>
        <v>28.200000000000003</v>
      </c>
    </row>
    <row r="24" spans="2:32" ht="9.9499999999999993" customHeight="1">
      <c r="B24" s="38">
        <v>13</v>
      </c>
      <c r="C24" s="35">
        <v>20.3</v>
      </c>
      <c r="D24" s="35">
        <f>'[1]13'!$D$16</f>
        <v>25.8</v>
      </c>
      <c r="E24" s="35">
        <f>'[1]13'!$F$16</f>
        <v>26.4</v>
      </c>
      <c r="F24" s="35">
        <f>'[1]13'!$G$16</f>
        <v>27.3</v>
      </c>
    </row>
    <row r="25" spans="2:32" ht="9.9499999999999993" customHeight="1">
      <c r="B25" s="36">
        <v>14</v>
      </c>
      <c r="C25" s="37">
        <v>20.3</v>
      </c>
      <c r="D25" s="37">
        <f>'[1]14'!$D$16</f>
        <v>25.8</v>
      </c>
      <c r="E25" s="37">
        <f>'[1]14'!$F$16</f>
        <v>26.4</v>
      </c>
      <c r="F25" s="37">
        <f>'[1]14'!$G$16</f>
        <v>27.3</v>
      </c>
      <c r="S25" s="16" t="s">
        <v>25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2" ht="9.9499999999999993" customHeight="1">
      <c r="B26" s="38">
        <v>15</v>
      </c>
      <c r="C26" s="35">
        <v>20.3</v>
      </c>
      <c r="D26" s="35">
        <f>'[1]15'!$D$16</f>
        <v>25.8</v>
      </c>
      <c r="E26" s="35">
        <f>'[1]15'!$F$16</f>
        <v>26.4</v>
      </c>
      <c r="F26" s="35">
        <f>'[1]15'!$G$16</f>
        <v>27.3</v>
      </c>
      <c r="S26" s="17"/>
      <c r="T26" s="18" t="s">
        <v>2</v>
      </c>
      <c r="U26" s="18" t="s">
        <v>3</v>
      </c>
      <c r="V26" s="18" t="s">
        <v>4</v>
      </c>
      <c r="W26" s="18" t="s">
        <v>5</v>
      </c>
      <c r="X26" s="18" t="s">
        <v>6</v>
      </c>
      <c r="Y26" s="18" t="s">
        <v>7</v>
      </c>
      <c r="Z26" s="18" t="s">
        <v>8</v>
      </c>
      <c r="AA26" s="18" t="s">
        <v>9</v>
      </c>
      <c r="AB26" s="18" t="s">
        <v>10</v>
      </c>
      <c r="AC26" s="18" t="s">
        <v>11</v>
      </c>
      <c r="AD26" s="18" t="s">
        <v>12</v>
      </c>
      <c r="AE26" s="18" t="s">
        <v>13</v>
      </c>
      <c r="AF26" s="18" t="s">
        <v>14</v>
      </c>
    </row>
    <row r="27" spans="2:32" ht="9.9499999999999993" customHeight="1">
      <c r="B27" s="36">
        <v>16</v>
      </c>
      <c r="C27" s="37">
        <v>20.3</v>
      </c>
      <c r="D27" s="37">
        <f>'[1]16'!$D$16</f>
        <v>25.8</v>
      </c>
      <c r="E27" s="37">
        <f>'[1]16'!$F$16</f>
        <v>26.4</v>
      </c>
      <c r="F27" s="37">
        <f>'[1]16'!$G$16</f>
        <v>27.3</v>
      </c>
      <c r="S27" s="19">
        <v>2017</v>
      </c>
      <c r="T27" s="20">
        <v>14.725</v>
      </c>
      <c r="U27" s="20">
        <v>14.725</v>
      </c>
      <c r="V27" s="20">
        <v>14.725</v>
      </c>
      <c r="W27" s="20">
        <v>14.725</v>
      </c>
      <c r="X27" s="20">
        <v>14.875</v>
      </c>
      <c r="Y27" s="20">
        <v>15.1</v>
      </c>
      <c r="Z27" s="20"/>
      <c r="AA27" s="20"/>
      <c r="AB27" s="20">
        <v>16.78</v>
      </c>
      <c r="AC27" s="20">
        <v>16.78</v>
      </c>
      <c r="AD27" s="20">
        <v>16.829999999999998</v>
      </c>
      <c r="AE27" s="20">
        <v>17.28</v>
      </c>
      <c r="AF27" s="21">
        <f t="shared" ref="AF27:AF35" si="0">AVERAGE(T27:AE27)</f>
        <v>15.654499999999999</v>
      </c>
    </row>
    <row r="28" spans="2:32" ht="9.9499999999999993" customHeight="1">
      <c r="B28" s="38">
        <v>17</v>
      </c>
      <c r="C28" s="35">
        <v>20.3</v>
      </c>
      <c r="D28" s="35">
        <f>'[1]17'!$D$16</f>
        <v>25.8</v>
      </c>
      <c r="E28" s="35">
        <f>'[1]17'!$F$16</f>
        <v>26.4</v>
      </c>
      <c r="F28" s="35">
        <f>'[1]17'!$G$16</f>
        <v>27.3</v>
      </c>
      <c r="S28" s="19">
        <v>2018</v>
      </c>
      <c r="T28" s="20">
        <v>17.28</v>
      </c>
      <c r="U28" s="20">
        <v>17.204999999999998</v>
      </c>
      <c r="V28" s="20">
        <v>17.204999999999998</v>
      </c>
      <c r="W28" s="20">
        <v>17.204999999999998</v>
      </c>
      <c r="X28" s="20">
        <v>17.204999999999998</v>
      </c>
      <c r="Y28" s="20">
        <v>17.88</v>
      </c>
      <c r="Z28" s="20"/>
      <c r="AA28" s="20"/>
      <c r="AB28" s="20">
        <v>17.18</v>
      </c>
      <c r="AC28" s="20">
        <v>17.387499999999999</v>
      </c>
      <c r="AD28" s="20">
        <v>17.755000000000003</v>
      </c>
      <c r="AE28" s="20">
        <v>18.005000000000003</v>
      </c>
      <c r="AF28" s="21">
        <f t="shared" si="0"/>
        <v>17.430749999999996</v>
      </c>
    </row>
    <row r="29" spans="2:32" ht="9.9499999999999993" customHeight="1">
      <c r="B29" s="36">
        <v>18</v>
      </c>
      <c r="C29" s="37">
        <v>20.3</v>
      </c>
      <c r="D29" s="37">
        <f>'[1]18'!$D$16</f>
        <v>25.8</v>
      </c>
      <c r="E29" s="37">
        <f>'[1]18'!$F$16</f>
        <v>26.4</v>
      </c>
      <c r="F29" s="37">
        <f>'[1]18'!$G$16</f>
        <v>27.3</v>
      </c>
      <c r="G29" s="1"/>
      <c r="S29" s="19">
        <v>2019</v>
      </c>
      <c r="T29" s="20">
        <v>18.09</v>
      </c>
      <c r="U29" s="20">
        <v>18.09</v>
      </c>
      <c r="V29" s="20">
        <v>17.760000000000002</v>
      </c>
      <c r="W29" s="20">
        <v>17.7425</v>
      </c>
      <c r="X29" s="20">
        <v>17.567499999999999</v>
      </c>
      <c r="Y29" s="20">
        <v>18.405000000000001</v>
      </c>
      <c r="Z29" s="20"/>
      <c r="AA29" s="20"/>
      <c r="AB29" s="20">
        <v>17.055</v>
      </c>
      <c r="AC29" s="20">
        <v>17.055</v>
      </c>
      <c r="AD29" s="20">
        <v>17.055</v>
      </c>
      <c r="AE29" s="20">
        <v>17.055</v>
      </c>
      <c r="AF29" s="21">
        <f t="shared" si="0"/>
        <v>17.587500000000002</v>
      </c>
    </row>
    <row r="30" spans="2:32" ht="9.9499999999999993" customHeight="1">
      <c r="B30" s="38">
        <v>19</v>
      </c>
      <c r="C30" s="35">
        <v>20.3</v>
      </c>
      <c r="D30" s="35">
        <f>'[1]19'!$D$16</f>
        <v>25.8</v>
      </c>
      <c r="E30" s="35">
        <f>'[1]19'!$F$16</f>
        <v>26.4</v>
      </c>
      <c r="F30" s="35">
        <f>'[1]19'!$G$16</f>
        <v>27.3</v>
      </c>
      <c r="S30" s="19">
        <v>2020</v>
      </c>
      <c r="T30" s="20">
        <v>17.55</v>
      </c>
      <c r="U30" s="20">
        <v>17.89875</v>
      </c>
      <c r="V30" s="20">
        <v>17.367812499999999</v>
      </c>
      <c r="W30" s="20">
        <v>17.564999999999998</v>
      </c>
      <c r="X30" s="20">
        <v>16.436249999999998</v>
      </c>
      <c r="Y30" s="20"/>
      <c r="Z30" s="20"/>
      <c r="AA30" s="20"/>
      <c r="AB30" s="20">
        <v>16.077500000000001</v>
      </c>
      <c r="AC30" s="20">
        <v>16.350000000000001</v>
      </c>
      <c r="AD30" s="20">
        <v>16.979999999999997</v>
      </c>
      <c r="AE30" s="20">
        <v>17.25</v>
      </c>
      <c r="AF30" s="21">
        <f t="shared" si="0"/>
        <v>17.052812500000002</v>
      </c>
    </row>
    <row r="31" spans="2:32" ht="9.9499999999999993" customHeight="1">
      <c r="B31" s="36">
        <v>20</v>
      </c>
      <c r="C31" s="37">
        <v>20.3</v>
      </c>
      <c r="D31" s="37">
        <f>'[1]20'!$D$16</f>
        <v>24.4</v>
      </c>
      <c r="E31" s="37">
        <f>'[1]20'!$F$16</f>
        <v>25</v>
      </c>
      <c r="F31" s="37">
        <f>'[1]20'!$G$16</f>
        <v>25.9</v>
      </c>
      <c r="S31" s="19">
        <v>2021</v>
      </c>
      <c r="T31" s="20">
        <v>18.105</v>
      </c>
      <c r="U31" s="20">
        <v>18.705000000000002</v>
      </c>
      <c r="V31" s="20">
        <v>19.005000000000003</v>
      </c>
      <c r="W31" s="20">
        <v>19.596000000000004</v>
      </c>
      <c r="X31" s="20">
        <v>19.899999999999999</v>
      </c>
      <c r="Y31" s="20">
        <v>19.675000000000001</v>
      </c>
      <c r="Z31" s="20"/>
      <c r="AA31" s="20"/>
      <c r="AB31" s="20">
        <v>21.94</v>
      </c>
      <c r="AC31" s="20">
        <v>23.44</v>
      </c>
      <c r="AD31" s="20">
        <v>27.114999999999995</v>
      </c>
      <c r="AE31" s="20">
        <v>27.369999999999997</v>
      </c>
      <c r="AF31" s="21">
        <f t="shared" si="0"/>
        <v>21.485099999999999</v>
      </c>
    </row>
    <row r="32" spans="2:32" ht="9.9499999999999993" customHeight="1">
      <c r="B32" s="38">
        <v>21</v>
      </c>
      <c r="C32" s="35">
        <v>20.3</v>
      </c>
      <c r="D32" s="35">
        <f>'[1]21'!$D$16</f>
        <v>24.4</v>
      </c>
      <c r="E32" s="35">
        <f>'[1]21'!$F$16</f>
        <v>25</v>
      </c>
      <c r="F32" s="35">
        <f>'[1]21'!$G$16</f>
        <v>25.9</v>
      </c>
      <c r="S32" s="19">
        <v>2022</v>
      </c>
      <c r="T32" s="20">
        <v>26.82</v>
      </c>
      <c r="U32" s="20">
        <v>26.45</v>
      </c>
      <c r="V32" s="20">
        <v>35.76</v>
      </c>
      <c r="W32" s="20">
        <v>35.159999999999997</v>
      </c>
      <c r="X32" s="20">
        <v>35.159999999999997</v>
      </c>
      <c r="Y32" s="20"/>
      <c r="Z32" s="20"/>
      <c r="AA32" s="20"/>
      <c r="AB32" s="20">
        <v>32.5</v>
      </c>
      <c r="AC32" s="20">
        <v>33.200000000000003</v>
      </c>
      <c r="AD32" s="20">
        <v>33.799999999999997</v>
      </c>
      <c r="AE32" s="20">
        <v>31.479999999999997</v>
      </c>
      <c r="AF32" s="21">
        <f t="shared" si="0"/>
        <v>32.25888888888889</v>
      </c>
    </row>
    <row r="33" spans="2:32" ht="9.9499999999999993" customHeight="1">
      <c r="B33" s="36">
        <v>22</v>
      </c>
      <c r="C33" s="37">
        <v>20.3</v>
      </c>
      <c r="D33" s="37">
        <f>'[1]22'!$D$16</f>
        <v>24.1</v>
      </c>
      <c r="E33" s="37">
        <f>'[1]22'!$F$16</f>
        <v>24.7</v>
      </c>
      <c r="F33" s="37">
        <f>'[1]22'!$G$16</f>
        <v>25.6</v>
      </c>
      <c r="S33" s="19" t="s">
        <v>16</v>
      </c>
      <c r="T33" s="20">
        <f>MAX(T27:T32)</f>
        <v>26.82</v>
      </c>
      <c r="U33" s="20">
        <f t="shared" ref="U33:AE33" si="1">MAX(U27:U32)</f>
        <v>26.45</v>
      </c>
      <c r="V33" s="20">
        <f t="shared" si="1"/>
        <v>35.76</v>
      </c>
      <c r="W33" s="20">
        <f t="shared" si="1"/>
        <v>35.159999999999997</v>
      </c>
      <c r="X33" s="20">
        <f t="shared" si="1"/>
        <v>35.159999999999997</v>
      </c>
      <c r="Y33" s="20">
        <f t="shared" si="1"/>
        <v>19.675000000000001</v>
      </c>
      <c r="Z33" s="20">
        <f t="shared" si="1"/>
        <v>0</v>
      </c>
      <c r="AA33" s="20">
        <f t="shared" si="1"/>
        <v>0</v>
      </c>
      <c r="AB33" s="20">
        <f t="shared" si="1"/>
        <v>32.5</v>
      </c>
      <c r="AC33" s="20">
        <f t="shared" si="1"/>
        <v>33.200000000000003</v>
      </c>
      <c r="AD33" s="20">
        <f t="shared" si="1"/>
        <v>33.799999999999997</v>
      </c>
      <c r="AE33" s="20">
        <f t="shared" si="1"/>
        <v>31.479999999999997</v>
      </c>
      <c r="AF33" s="21">
        <f t="shared" si="0"/>
        <v>25.833750000000006</v>
      </c>
    </row>
    <row r="34" spans="2:32" ht="9.9499999999999993" customHeight="1">
      <c r="B34" s="38">
        <v>23</v>
      </c>
      <c r="C34" s="35">
        <v>20.3</v>
      </c>
      <c r="D34" s="35">
        <f>'[1]23'!$D$16</f>
        <v>24.1</v>
      </c>
      <c r="E34" s="35">
        <f>'[1]23'!$F$16</f>
        <v>24.7</v>
      </c>
      <c r="F34" s="35">
        <f>'[1]23'!$G$16</f>
        <v>25.6</v>
      </c>
      <c r="S34" s="19" t="s">
        <v>17</v>
      </c>
      <c r="T34" s="20">
        <f>MIN(T27:T32)</f>
        <v>14.725</v>
      </c>
      <c r="U34" s="20">
        <f t="shared" ref="U34:AE34" si="2">MIN(U27:U32)</f>
        <v>14.725</v>
      </c>
      <c r="V34" s="20">
        <f t="shared" si="2"/>
        <v>14.725</v>
      </c>
      <c r="W34" s="20">
        <f t="shared" si="2"/>
        <v>14.725</v>
      </c>
      <c r="X34" s="20">
        <f t="shared" si="2"/>
        <v>14.875</v>
      </c>
      <c r="Y34" s="20">
        <f t="shared" si="2"/>
        <v>15.1</v>
      </c>
      <c r="Z34" s="20">
        <f t="shared" si="2"/>
        <v>0</v>
      </c>
      <c r="AA34" s="20">
        <f t="shared" si="2"/>
        <v>0</v>
      </c>
      <c r="AB34" s="20">
        <f t="shared" si="2"/>
        <v>16.077500000000001</v>
      </c>
      <c r="AC34" s="20">
        <f t="shared" si="2"/>
        <v>16.350000000000001</v>
      </c>
      <c r="AD34" s="20">
        <f t="shared" si="2"/>
        <v>16.829999999999998</v>
      </c>
      <c r="AE34" s="20">
        <f t="shared" si="2"/>
        <v>17.055</v>
      </c>
      <c r="AF34" s="21">
        <f t="shared" si="0"/>
        <v>12.932291666666666</v>
      </c>
    </row>
    <row r="35" spans="2:32" ht="9.9499999999999993" customHeight="1">
      <c r="B35" s="36">
        <v>24</v>
      </c>
      <c r="C35" s="42"/>
      <c r="D35" s="42"/>
      <c r="E35" s="42"/>
      <c r="F35" s="42"/>
      <c r="S35" s="19" t="s">
        <v>18</v>
      </c>
      <c r="T35" s="20">
        <f>AVERAGE(T27:T32)</f>
        <v>18.761666666666667</v>
      </c>
      <c r="U35" s="20">
        <f t="shared" ref="U35:AE35" si="3">AVERAGE(U27:U32)</f>
        <v>18.845624999999998</v>
      </c>
      <c r="V35" s="20">
        <f t="shared" si="3"/>
        <v>20.303802083333334</v>
      </c>
      <c r="W35" s="20">
        <f t="shared" si="3"/>
        <v>20.332249999999998</v>
      </c>
      <c r="X35" s="20">
        <f t="shared" si="3"/>
        <v>20.190624999999997</v>
      </c>
      <c r="Y35" s="20">
        <f t="shared" si="3"/>
        <v>17.765000000000001</v>
      </c>
      <c r="Z35" s="20"/>
      <c r="AA35" s="20"/>
      <c r="AB35" s="20">
        <f t="shared" si="3"/>
        <v>20.255416666666665</v>
      </c>
      <c r="AC35" s="20">
        <f t="shared" si="3"/>
        <v>20.702083333333334</v>
      </c>
      <c r="AD35" s="20">
        <f t="shared" si="3"/>
        <v>21.589166666666667</v>
      </c>
      <c r="AE35" s="20">
        <f t="shared" si="3"/>
        <v>21.406666666666666</v>
      </c>
      <c r="AF35" s="21">
        <f t="shared" si="0"/>
        <v>20.015230208333332</v>
      </c>
    </row>
    <row r="36" spans="2:32" ht="9.9499999999999993" customHeight="1">
      <c r="B36" s="38">
        <v>25</v>
      </c>
      <c r="C36" s="41" t="s">
        <v>27</v>
      </c>
      <c r="D36" s="41"/>
      <c r="E36" s="41"/>
      <c r="F36" s="41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36">
        <v>26</v>
      </c>
      <c r="C37" s="37"/>
      <c r="D37" s="37"/>
      <c r="E37" s="37"/>
      <c r="F37" s="37"/>
      <c r="S37" s="16" t="s">
        <v>1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2:32" ht="9.9499999999999993" customHeight="1">
      <c r="B38" s="34">
        <v>27</v>
      </c>
      <c r="C38" s="35"/>
      <c r="D38" s="35"/>
      <c r="E38" s="35"/>
      <c r="F38" s="35"/>
      <c r="S38" s="17"/>
      <c r="T38" s="18" t="s">
        <v>2</v>
      </c>
      <c r="U38" s="18" t="s">
        <v>3</v>
      </c>
      <c r="V38" s="18" t="s">
        <v>4</v>
      </c>
      <c r="W38" s="18" t="s">
        <v>5</v>
      </c>
      <c r="X38" s="18" t="s">
        <v>6</v>
      </c>
      <c r="Y38" s="18" t="s">
        <v>7</v>
      </c>
      <c r="Z38" s="18" t="s">
        <v>8</v>
      </c>
      <c r="AA38" s="18" t="s">
        <v>9</v>
      </c>
      <c r="AB38" s="18" t="s">
        <v>10</v>
      </c>
      <c r="AC38" s="18" t="s">
        <v>11</v>
      </c>
      <c r="AD38" s="18" t="s">
        <v>12</v>
      </c>
      <c r="AE38" s="18" t="s">
        <v>13</v>
      </c>
      <c r="AF38" s="17"/>
    </row>
    <row r="39" spans="2:32" ht="9.9499999999999993" customHeight="1">
      <c r="B39" s="36">
        <v>28</v>
      </c>
      <c r="C39" s="37"/>
      <c r="D39" s="37"/>
      <c r="E39" s="37"/>
      <c r="F39" s="37"/>
      <c r="S39" s="19" t="s">
        <v>19</v>
      </c>
      <c r="T39" s="20">
        <f t="shared" ref="T39:AE41" si="4">T33</f>
        <v>26.82</v>
      </c>
      <c r="U39" s="20">
        <f t="shared" si="4"/>
        <v>26.45</v>
      </c>
      <c r="V39" s="20">
        <f t="shared" si="4"/>
        <v>35.76</v>
      </c>
      <c r="W39" s="20">
        <f t="shared" si="4"/>
        <v>35.159999999999997</v>
      </c>
      <c r="X39" s="20">
        <f t="shared" si="4"/>
        <v>35.159999999999997</v>
      </c>
      <c r="Y39" s="20">
        <f t="shared" si="4"/>
        <v>19.675000000000001</v>
      </c>
      <c r="Z39" s="20"/>
      <c r="AA39" s="20"/>
      <c r="AB39" s="20">
        <f t="shared" si="4"/>
        <v>32.5</v>
      </c>
      <c r="AC39" s="20">
        <f t="shared" si="4"/>
        <v>33.200000000000003</v>
      </c>
      <c r="AD39" s="20">
        <f t="shared" si="4"/>
        <v>33.799999999999997</v>
      </c>
      <c r="AE39" s="20">
        <f t="shared" si="4"/>
        <v>31.479999999999997</v>
      </c>
      <c r="AF39" s="17"/>
    </row>
    <row r="40" spans="2:32" ht="9.9499999999999993" customHeight="1">
      <c r="B40" s="38">
        <v>29</v>
      </c>
      <c r="C40" s="35"/>
      <c r="D40" s="35"/>
      <c r="E40" s="35"/>
      <c r="F40" s="35"/>
      <c r="S40" s="19"/>
      <c r="T40" s="20">
        <f t="shared" si="4"/>
        <v>14.725</v>
      </c>
      <c r="U40" s="20">
        <f t="shared" si="4"/>
        <v>14.725</v>
      </c>
      <c r="V40" s="20">
        <f t="shared" si="4"/>
        <v>14.725</v>
      </c>
      <c r="W40" s="20">
        <f t="shared" si="4"/>
        <v>14.725</v>
      </c>
      <c r="X40" s="20">
        <f t="shared" si="4"/>
        <v>14.875</v>
      </c>
      <c r="Y40" s="20">
        <f t="shared" si="4"/>
        <v>15.1</v>
      </c>
      <c r="Z40" s="20"/>
      <c r="AA40" s="20"/>
      <c r="AB40" s="20">
        <f t="shared" si="4"/>
        <v>16.077500000000001</v>
      </c>
      <c r="AC40" s="20">
        <f t="shared" si="4"/>
        <v>16.350000000000001</v>
      </c>
      <c r="AD40" s="20">
        <f t="shared" si="4"/>
        <v>16.829999999999998</v>
      </c>
      <c r="AE40" s="20">
        <f t="shared" si="4"/>
        <v>17.055</v>
      </c>
      <c r="AF40" s="17"/>
    </row>
    <row r="41" spans="2:32" ht="9.9499999999999993" customHeight="1">
      <c r="B41" s="36">
        <v>30</v>
      </c>
      <c r="C41" s="37"/>
      <c r="D41" s="37"/>
      <c r="E41" s="37"/>
      <c r="F41" s="37"/>
      <c r="S41" s="22" t="str">
        <f>S35</f>
        <v>Promedio 2017 - 2022</v>
      </c>
      <c r="T41" s="23">
        <f t="shared" si="4"/>
        <v>18.761666666666667</v>
      </c>
      <c r="U41" s="23">
        <f t="shared" si="4"/>
        <v>18.845624999999998</v>
      </c>
      <c r="V41" s="23">
        <f t="shared" si="4"/>
        <v>20.303802083333334</v>
      </c>
      <c r="W41" s="23">
        <f t="shared" si="4"/>
        <v>20.332249999999998</v>
      </c>
      <c r="X41" s="23">
        <f t="shared" si="4"/>
        <v>20.190624999999997</v>
      </c>
      <c r="Y41" s="23">
        <f t="shared" si="4"/>
        <v>17.765000000000001</v>
      </c>
      <c r="Z41" s="23"/>
      <c r="AA41" s="23"/>
      <c r="AB41" s="23">
        <f t="shared" si="4"/>
        <v>20.255416666666665</v>
      </c>
      <c r="AC41" s="23">
        <f t="shared" si="4"/>
        <v>20.702083333333334</v>
      </c>
      <c r="AD41" s="23">
        <f t="shared" si="4"/>
        <v>21.589166666666667</v>
      </c>
      <c r="AE41" s="23">
        <f t="shared" si="4"/>
        <v>21.406666666666666</v>
      </c>
      <c r="AF41" s="17"/>
    </row>
    <row r="42" spans="2:32" ht="9.9499999999999993" customHeight="1">
      <c r="B42" s="38">
        <v>31</v>
      </c>
      <c r="C42" s="35"/>
      <c r="D42" s="35"/>
      <c r="E42" s="35"/>
      <c r="F42" s="35"/>
      <c r="S42" s="19">
        <v>2023</v>
      </c>
      <c r="T42" s="24">
        <f>AVERAGE(D12:D15)</f>
        <v>29.85</v>
      </c>
      <c r="U42" s="24">
        <f>AVERAGE(D16:D19)</f>
        <v>29.524999999999999</v>
      </c>
      <c r="V42" s="24">
        <f>AVERAGE(D20:D24)</f>
        <v>27.690000000000005</v>
      </c>
      <c r="W42" s="24">
        <f>AVERAGE(D25:D28)</f>
        <v>25.8</v>
      </c>
      <c r="X42" s="24">
        <f>AVERAGE(D29:D32)</f>
        <v>25.1</v>
      </c>
      <c r="Y42" s="24">
        <f>AVERAGE(D33:D37)</f>
        <v>24.1</v>
      </c>
      <c r="Z42" s="24"/>
      <c r="AA42" s="24"/>
      <c r="AB42" s="24"/>
      <c r="AC42" s="24"/>
      <c r="AD42" s="24"/>
      <c r="AE42" s="24"/>
      <c r="AF42" s="17"/>
    </row>
    <row r="43" spans="2:32" ht="9.9499999999999993" customHeight="1">
      <c r="B43" s="36">
        <v>32</v>
      </c>
      <c r="C43" s="42" t="s">
        <v>28</v>
      </c>
      <c r="D43" s="42"/>
      <c r="E43" s="42"/>
      <c r="F43" s="42"/>
    </row>
    <row r="44" spans="2:32" ht="9.9499999999999993" customHeight="1">
      <c r="B44" s="38">
        <v>33</v>
      </c>
      <c r="C44" s="35"/>
      <c r="D44" s="35"/>
      <c r="E44" s="35"/>
      <c r="F44" s="35"/>
    </row>
    <row r="45" spans="2:32" ht="9.9499999999999993" customHeight="1">
      <c r="B45" s="36">
        <v>34</v>
      </c>
      <c r="C45" s="37"/>
      <c r="D45" s="37"/>
      <c r="E45" s="37"/>
      <c r="F45" s="37"/>
    </row>
    <row r="46" spans="2:32" ht="9.9499999999999993" customHeight="1">
      <c r="B46" s="38">
        <v>35</v>
      </c>
      <c r="C46" s="35"/>
      <c r="D46" s="35"/>
      <c r="E46" s="39"/>
      <c r="F46" s="35"/>
      <c r="S46" s="16" t="s">
        <v>26</v>
      </c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2:32" ht="9.9499999999999993" customHeight="1">
      <c r="B47" s="36">
        <v>36</v>
      </c>
      <c r="C47" s="49"/>
      <c r="D47" s="50"/>
      <c r="E47" s="49"/>
      <c r="F47" s="49"/>
      <c r="S47" s="17"/>
      <c r="T47" s="18" t="s">
        <v>2</v>
      </c>
      <c r="U47" s="18" t="s">
        <v>3</v>
      </c>
      <c r="V47" s="18" t="s">
        <v>4</v>
      </c>
      <c r="W47" s="18" t="s">
        <v>5</v>
      </c>
      <c r="X47" s="18" t="s">
        <v>6</v>
      </c>
      <c r="Y47" s="18" t="s">
        <v>7</v>
      </c>
      <c r="Z47" s="18" t="s">
        <v>8</v>
      </c>
      <c r="AA47" s="18" t="s">
        <v>9</v>
      </c>
      <c r="AB47" s="18" t="s">
        <v>10</v>
      </c>
      <c r="AC47" s="18" t="s">
        <v>11</v>
      </c>
      <c r="AD47" s="18" t="s">
        <v>12</v>
      </c>
      <c r="AE47" s="18" t="s">
        <v>13</v>
      </c>
      <c r="AF47" s="18" t="s">
        <v>14</v>
      </c>
    </row>
    <row r="48" spans="2:32" ht="9.9499999999999993" customHeight="1">
      <c r="B48" s="38">
        <v>37</v>
      </c>
      <c r="C48" s="35">
        <v>49.013100000000001</v>
      </c>
      <c r="D48" s="35" t="str">
        <f>'[1]37'!$D$16</f>
        <v>s.c.</v>
      </c>
      <c r="E48" s="35" t="str">
        <f>'[1]37'!$F$16</f>
        <v>-</v>
      </c>
      <c r="F48" s="35" t="str">
        <f>'[1]37'!$G$16</f>
        <v>-</v>
      </c>
      <c r="S48" s="19">
        <v>2017</v>
      </c>
      <c r="T48" s="20">
        <v>17.675000000000001</v>
      </c>
      <c r="U48" s="20">
        <v>17.675000000000001</v>
      </c>
      <c r="V48" s="20">
        <v>17.135000000000002</v>
      </c>
      <c r="W48" s="20">
        <v>17.135000000000002</v>
      </c>
      <c r="X48" s="20">
        <v>17.635000000000002</v>
      </c>
      <c r="Y48" s="20">
        <v>17.899999999999999</v>
      </c>
      <c r="Z48" s="20">
        <v>18.114999999999998</v>
      </c>
      <c r="AA48" s="20">
        <v>18.3</v>
      </c>
      <c r="AB48" s="20">
        <v>18.900000000000002</v>
      </c>
      <c r="AC48" s="20">
        <v>18.900000000000002</v>
      </c>
      <c r="AD48" s="20">
        <v>19</v>
      </c>
      <c r="AE48" s="20">
        <v>19.324999999999999</v>
      </c>
      <c r="AF48" s="21">
        <f t="shared" ref="AF48:AF56" si="5">AVERAGE(T48:AE48)</f>
        <v>18.141249999999999</v>
      </c>
    </row>
    <row r="49" spans="2:32" ht="9.9499999999999993" customHeight="1">
      <c r="B49" s="36">
        <v>38</v>
      </c>
      <c r="C49" s="49">
        <v>49.013100000000001</v>
      </c>
      <c r="D49" s="49" t="str">
        <f>'[1]37'!$D$16</f>
        <v>s.c.</v>
      </c>
      <c r="E49" s="49" t="str">
        <f>'[1]37'!$F$16</f>
        <v>-</v>
      </c>
      <c r="F49" s="49" t="str">
        <f>'[1]37'!$G$16</f>
        <v>-</v>
      </c>
      <c r="S49" s="19">
        <v>2018</v>
      </c>
      <c r="T49" s="20">
        <v>19.5</v>
      </c>
      <c r="U49" s="20">
        <v>19.5</v>
      </c>
      <c r="V49" s="20">
        <v>19.705000000000002</v>
      </c>
      <c r="W49" s="20">
        <v>20.330000000000002</v>
      </c>
      <c r="X49" s="20">
        <v>20.324999999999999</v>
      </c>
      <c r="Y49" s="20">
        <v>20.465</v>
      </c>
      <c r="Z49" s="20">
        <v>20.504999999999999</v>
      </c>
      <c r="AA49" s="20">
        <v>19.130000000000003</v>
      </c>
      <c r="AB49" s="20">
        <v>19.940000000000001</v>
      </c>
      <c r="AC49" s="20">
        <v>20.555000000000003</v>
      </c>
      <c r="AD49" s="20">
        <v>20.619999999999997</v>
      </c>
      <c r="AE49" s="20">
        <v>21.925000000000001</v>
      </c>
      <c r="AF49" s="21">
        <f t="shared" si="5"/>
        <v>20.208333333333336</v>
      </c>
    </row>
    <row r="50" spans="2:32" ht="9.9499999999999993" customHeight="1">
      <c r="B50" s="38">
        <v>39</v>
      </c>
      <c r="C50" s="40">
        <v>49.013100000000001</v>
      </c>
      <c r="D50" s="40" t="str">
        <f>'[1]37'!$D$16</f>
        <v>s.c.</v>
      </c>
      <c r="E50" s="40" t="str">
        <f>'[1]37'!$F$16</f>
        <v>-</v>
      </c>
      <c r="F50" s="40" t="str">
        <f>'[1]37'!$G$16</f>
        <v>-</v>
      </c>
      <c r="S50" s="19">
        <v>2019</v>
      </c>
      <c r="T50" s="20">
        <v>21.275000000000002</v>
      </c>
      <c r="U50" s="20">
        <v>21</v>
      </c>
      <c r="V50" s="20">
        <v>20.484999999999999</v>
      </c>
      <c r="W50" s="20">
        <v>20.3</v>
      </c>
      <c r="X50" s="20">
        <v>20.190000000000001</v>
      </c>
      <c r="Y50" s="20">
        <v>20.239999999999998</v>
      </c>
      <c r="Z50" s="20">
        <v>20.82</v>
      </c>
      <c r="AA50" s="20">
        <v>20.82</v>
      </c>
      <c r="AB50" s="20">
        <v>20.52</v>
      </c>
      <c r="AC50" s="20">
        <v>20.69</v>
      </c>
      <c r="AD50" s="20">
        <v>20.72</v>
      </c>
      <c r="AE50" s="20">
        <v>20.88</v>
      </c>
      <c r="AF50" s="21">
        <f t="shared" si="5"/>
        <v>20.661666666666665</v>
      </c>
    </row>
    <row r="51" spans="2:32" ht="9.9499999999999993" customHeight="1">
      <c r="B51" s="36">
        <v>40</v>
      </c>
      <c r="C51" s="49">
        <v>49.013100000000001</v>
      </c>
      <c r="D51" s="49" t="str">
        <f>'[1]37'!$D$16</f>
        <v>s.c.</v>
      </c>
      <c r="E51" s="49" t="str">
        <f>'[1]37'!$F$16</f>
        <v>-</v>
      </c>
      <c r="F51" s="49" t="str">
        <f>'[1]37'!$G$16</f>
        <v>-</v>
      </c>
      <c r="S51" s="19">
        <v>2020</v>
      </c>
      <c r="T51" s="20">
        <v>18.399999999999999</v>
      </c>
      <c r="U51" s="20">
        <v>18.669499999999999</v>
      </c>
      <c r="V51" s="20">
        <v>18.199375</v>
      </c>
      <c r="W51" s="20">
        <v>18.451000000000001</v>
      </c>
      <c r="X51" s="20">
        <v>17.286249999999999</v>
      </c>
      <c r="Y51" s="20"/>
      <c r="Z51" s="20"/>
      <c r="AA51" s="20"/>
      <c r="AB51" s="20">
        <v>17.28</v>
      </c>
      <c r="AC51" s="20">
        <v>17.298999999999999</v>
      </c>
      <c r="AD51" s="20">
        <v>17.927500000000002</v>
      </c>
      <c r="AE51" s="20">
        <v>18.190000000000001</v>
      </c>
      <c r="AF51" s="21">
        <f t="shared" si="5"/>
        <v>17.966958333333334</v>
      </c>
    </row>
    <row r="52" spans="2:32" ht="9.9499999999999993" customHeight="1">
      <c r="B52" s="38">
        <v>41</v>
      </c>
      <c r="C52" s="40">
        <v>49.013100000000001</v>
      </c>
      <c r="D52" s="40" t="str">
        <f>'[1]37'!$D$16</f>
        <v>s.c.</v>
      </c>
      <c r="E52" s="40" t="str">
        <f>'[1]37'!$F$16</f>
        <v>-</v>
      </c>
      <c r="F52" s="40" t="str">
        <f>'[1]37'!$G$16</f>
        <v>-</v>
      </c>
      <c r="S52" s="19">
        <v>2021</v>
      </c>
      <c r="T52" s="20">
        <v>18.980000000000004</v>
      </c>
      <c r="U52" s="20">
        <v>19.655000000000001</v>
      </c>
      <c r="V52" s="20">
        <v>19.954999999999998</v>
      </c>
      <c r="W52" s="20">
        <v>20.545999999999999</v>
      </c>
      <c r="X52" s="20">
        <v>20.85</v>
      </c>
      <c r="Y52" s="20">
        <v>20.625</v>
      </c>
      <c r="Z52" s="20"/>
      <c r="AA52" s="20"/>
      <c r="AB52" s="20">
        <v>22.89</v>
      </c>
      <c r="AC52" s="20">
        <v>24.465</v>
      </c>
      <c r="AD52" s="20">
        <v>28.064999999999998</v>
      </c>
      <c r="AE52" s="20">
        <v>28.32</v>
      </c>
      <c r="AF52" s="21">
        <f t="shared" si="5"/>
        <v>22.435099999999998</v>
      </c>
    </row>
    <row r="53" spans="2:32" ht="9.9499999999999993" customHeight="1">
      <c r="B53" s="36">
        <v>42</v>
      </c>
      <c r="C53" s="49">
        <v>49.013100000000001</v>
      </c>
      <c r="D53" s="49" t="str">
        <f>'[1]37'!$D$16</f>
        <v>s.c.</v>
      </c>
      <c r="E53" s="49" t="str">
        <f>'[1]37'!$F$16</f>
        <v>-</v>
      </c>
      <c r="F53" s="49" t="str">
        <f>'[1]37'!$G$16</f>
        <v>-</v>
      </c>
      <c r="S53" s="19">
        <v>2022</v>
      </c>
      <c r="T53" s="20">
        <v>27.77</v>
      </c>
      <c r="U53" s="20">
        <v>27.4</v>
      </c>
      <c r="V53" s="20">
        <v>36.71</v>
      </c>
      <c r="W53" s="20">
        <v>36.11</v>
      </c>
      <c r="X53" s="20">
        <v>36.11</v>
      </c>
      <c r="Y53" s="20"/>
      <c r="Z53" s="20"/>
      <c r="AA53" s="20"/>
      <c r="AB53" s="20">
        <v>33.450000000000003</v>
      </c>
      <c r="AC53" s="20">
        <v>34.150000000000006</v>
      </c>
      <c r="AD53" s="20">
        <v>34.75</v>
      </c>
      <c r="AE53" s="20">
        <v>32.65</v>
      </c>
      <c r="AF53" s="21">
        <f t="shared" si="5"/>
        <v>33.233333333333334</v>
      </c>
    </row>
    <row r="54" spans="2:32" ht="9.9499999999999993" customHeight="1">
      <c r="B54" s="38">
        <v>43</v>
      </c>
      <c r="C54" s="40">
        <v>49.013100000000001</v>
      </c>
      <c r="D54" s="40" t="str">
        <f>'[1]37'!$D$16</f>
        <v>s.c.</v>
      </c>
      <c r="E54" s="40" t="str">
        <f>'[1]37'!$F$16</f>
        <v>-</v>
      </c>
      <c r="F54" s="40" t="str">
        <f>'[1]37'!$G$16</f>
        <v>-</v>
      </c>
      <c r="S54" s="19" t="s">
        <v>16</v>
      </c>
      <c r="T54" s="20">
        <f>MAX(T48:T53)</f>
        <v>27.77</v>
      </c>
      <c r="U54" s="20">
        <f t="shared" ref="U54:AE54" si="6">MAX(U48:U53)</f>
        <v>27.4</v>
      </c>
      <c r="V54" s="20">
        <f t="shared" si="6"/>
        <v>36.71</v>
      </c>
      <c r="W54" s="20">
        <f t="shared" si="6"/>
        <v>36.11</v>
      </c>
      <c r="X54" s="20">
        <f t="shared" si="6"/>
        <v>36.11</v>
      </c>
      <c r="Y54" s="20">
        <f t="shared" si="6"/>
        <v>20.625</v>
      </c>
      <c r="Z54" s="20">
        <f t="shared" si="6"/>
        <v>20.82</v>
      </c>
      <c r="AA54" s="20">
        <f t="shared" si="6"/>
        <v>20.82</v>
      </c>
      <c r="AB54" s="20">
        <f t="shared" si="6"/>
        <v>33.450000000000003</v>
      </c>
      <c r="AC54" s="20">
        <f t="shared" si="6"/>
        <v>34.150000000000006</v>
      </c>
      <c r="AD54" s="20">
        <f t="shared" si="6"/>
        <v>34.75</v>
      </c>
      <c r="AE54" s="20">
        <f t="shared" si="6"/>
        <v>32.65</v>
      </c>
      <c r="AF54" s="21">
        <f t="shared" si="5"/>
        <v>30.11375</v>
      </c>
    </row>
    <row r="55" spans="2:32" ht="9.9499999999999993" customHeight="1">
      <c r="B55" s="36">
        <v>44</v>
      </c>
      <c r="C55" s="49">
        <v>49.013100000000001</v>
      </c>
      <c r="D55" s="49" t="str">
        <f>'[1]37'!$D$16</f>
        <v>s.c.</v>
      </c>
      <c r="E55" s="49" t="str">
        <f>'[1]37'!$F$16</f>
        <v>-</v>
      </c>
      <c r="F55" s="49" t="str">
        <f>'[1]37'!$G$16</f>
        <v>-</v>
      </c>
      <c r="S55" s="19" t="s">
        <v>17</v>
      </c>
      <c r="T55" s="20">
        <f>MIN(T48:T53)</f>
        <v>17.675000000000001</v>
      </c>
      <c r="U55" s="20">
        <f t="shared" ref="U55:AE55" si="7">MIN(U48:U53)</f>
        <v>17.675000000000001</v>
      </c>
      <c r="V55" s="20">
        <f t="shared" si="7"/>
        <v>17.135000000000002</v>
      </c>
      <c r="W55" s="20">
        <f t="shared" si="7"/>
        <v>17.135000000000002</v>
      </c>
      <c r="X55" s="20">
        <f t="shared" si="7"/>
        <v>17.286249999999999</v>
      </c>
      <c r="Y55" s="20">
        <f t="shared" si="7"/>
        <v>17.899999999999999</v>
      </c>
      <c r="Z55" s="20">
        <f t="shared" si="7"/>
        <v>18.114999999999998</v>
      </c>
      <c r="AA55" s="20">
        <f t="shared" si="7"/>
        <v>18.3</v>
      </c>
      <c r="AB55" s="20">
        <f t="shared" si="7"/>
        <v>17.28</v>
      </c>
      <c r="AC55" s="20">
        <f t="shared" si="7"/>
        <v>17.298999999999999</v>
      </c>
      <c r="AD55" s="20">
        <f t="shared" si="7"/>
        <v>17.927500000000002</v>
      </c>
      <c r="AE55" s="20">
        <f t="shared" si="7"/>
        <v>18.190000000000001</v>
      </c>
      <c r="AF55" s="21">
        <f t="shared" si="5"/>
        <v>17.659812500000001</v>
      </c>
    </row>
    <row r="56" spans="2:32" ht="9.9499999999999993" customHeight="1">
      <c r="B56" s="38">
        <v>45</v>
      </c>
      <c r="C56" s="40">
        <v>49.013100000000001</v>
      </c>
      <c r="D56" s="40" t="str">
        <f>'[1]37'!$D$16</f>
        <v>s.c.</v>
      </c>
      <c r="E56" s="40" t="str">
        <f>'[1]37'!$F$16</f>
        <v>-</v>
      </c>
      <c r="F56" s="40" t="str">
        <f>'[1]37'!$G$16</f>
        <v>-</v>
      </c>
      <c r="S56" s="19" t="s">
        <v>18</v>
      </c>
      <c r="T56" s="20">
        <f>AVERAGE(T48:T53)</f>
        <v>20.599999999999998</v>
      </c>
      <c r="U56" s="20">
        <f t="shared" ref="U56:AE56" si="8">AVERAGE(U48:U53)</f>
        <v>20.649916666666666</v>
      </c>
      <c r="V56" s="20">
        <f t="shared" si="8"/>
        <v>22.031562500000003</v>
      </c>
      <c r="W56" s="20">
        <f t="shared" si="8"/>
        <v>22.145333333333337</v>
      </c>
      <c r="X56" s="20">
        <f t="shared" si="8"/>
        <v>22.066041666666667</v>
      </c>
      <c r="Y56" s="20">
        <f t="shared" si="8"/>
        <v>19.807499999999997</v>
      </c>
      <c r="Z56" s="20">
        <f t="shared" si="8"/>
        <v>19.813333333333333</v>
      </c>
      <c r="AA56" s="20">
        <f t="shared" si="8"/>
        <v>19.416666666666668</v>
      </c>
      <c r="AB56" s="20">
        <f t="shared" si="8"/>
        <v>22.163333333333338</v>
      </c>
      <c r="AC56" s="20">
        <f t="shared" si="8"/>
        <v>22.676500000000004</v>
      </c>
      <c r="AD56" s="20">
        <f t="shared" si="8"/>
        <v>23.513749999999998</v>
      </c>
      <c r="AE56" s="20">
        <f t="shared" si="8"/>
        <v>23.548333333333332</v>
      </c>
      <c r="AF56" s="21">
        <f t="shared" si="5"/>
        <v>21.536022569444441</v>
      </c>
    </row>
    <row r="57" spans="2:32" ht="9.9499999999999993" customHeight="1">
      <c r="B57" s="36">
        <v>46</v>
      </c>
      <c r="C57" s="49">
        <v>49.013100000000001</v>
      </c>
      <c r="D57" s="49" t="str">
        <f>'[1]37'!$D$16</f>
        <v>s.c.</v>
      </c>
      <c r="E57" s="49" t="str">
        <f>'[1]37'!$F$16</f>
        <v>-</v>
      </c>
      <c r="F57" s="49" t="str">
        <f>'[1]37'!$G$16</f>
        <v>-</v>
      </c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38">
        <v>47</v>
      </c>
      <c r="C58" s="40">
        <v>49.013100000000001</v>
      </c>
      <c r="D58" s="40" t="str">
        <f>'[1]37'!$D$16</f>
        <v>s.c.</v>
      </c>
      <c r="E58" s="40" t="str">
        <f>'[1]37'!$F$16</f>
        <v>-</v>
      </c>
      <c r="F58" s="40" t="str">
        <f>'[1]37'!$G$16</f>
        <v>-</v>
      </c>
      <c r="S58" s="16" t="s">
        <v>1</v>
      </c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2:32" ht="9.9499999999999993" customHeight="1">
      <c r="B59" s="36">
        <v>48</v>
      </c>
      <c r="C59" s="49">
        <v>49.013100000000001</v>
      </c>
      <c r="D59" s="49" t="str">
        <f>'[1]37'!$D$16</f>
        <v>s.c.</v>
      </c>
      <c r="E59" s="49" t="str">
        <f>'[1]37'!$F$16</f>
        <v>-</v>
      </c>
      <c r="F59" s="49" t="str">
        <f>'[1]37'!$G$16</f>
        <v>-</v>
      </c>
      <c r="S59" s="17"/>
      <c r="T59" s="18" t="s">
        <v>2</v>
      </c>
      <c r="U59" s="18" t="s">
        <v>3</v>
      </c>
      <c r="V59" s="18" t="s">
        <v>4</v>
      </c>
      <c r="W59" s="18" t="s">
        <v>5</v>
      </c>
      <c r="X59" s="18" t="s">
        <v>6</v>
      </c>
      <c r="Y59" s="18" t="s">
        <v>7</v>
      </c>
      <c r="Z59" s="18" t="s">
        <v>8</v>
      </c>
      <c r="AA59" s="18" t="s">
        <v>9</v>
      </c>
      <c r="AB59" s="18" t="s">
        <v>10</v>
      </c>
      <c r="AC59" s="18" t="s">
        <v>11</v>
      </c>
      <c r="AD59" s="18" t="s">
        <v>12</v>
      </c>
      <c r="AE59" s="18" t="s">
        <v>13</v>
      </c>
      <c r="AF59" s="17"/>
    </row>
    <row r="60" spans="2:32" ht="9.9499999999999993" customHeight="1">
      <c r="B60" s="38">
        <v>49</v>
      </c>
      <c r="C60" s="40">
        <v>49.013100000000001</v>
      </c>
      <c r="D60" s="40" t="str">
        <f>'[1]37'!$D$16</f>
        <v>s.c.</v>
      </c>
      <c r="E60" s="40" t="str">
        <f>'[1]37'!$F$16</f>
        <v>-</v>
      </c>
      <c r="F60" s="40" t="str">
        <f>'[1]37'!$G$16</f>
        <v>-</v>
      </c>
      <c r="S60" s="19" t="s">
        <v>19</v>
      </c>
      <c r="T60" s="20">
        <f t="shared" ref="T60:AE62" si="9">T54</f>
        <v>27.77</v>
      </c>
      <c r="U60" s="20">
        <f t="shared" si="9"/>
        <v>27.4</v>
      </c>
      <c r="V60" s="20">
        <f t="shared" si="9"/>
        <v>36.71</v>
      </c>
      <c r="W60" s="20">
        <f t="shared" si="9"/>
        <v>36.11</v>
      </c>
      <c r="X60" s="20">
        <f t="shared" si="9"/>
        <v>36.11</v>
      </c>
      <c r="Y60" s="20">
        <f t="shared" si="9"/>
        <v>20.625</v>
      </c>
      <c r="Z60" s="20">
        <f t="shared" si="9"/>
        <v>20.82</v>
      </c>
      <c r="AA60" s="20">
        <f t="shared" si="9"/>
        <v>20.82</v>
      </c>
      <c r="AB60" s="20">
        <f t="shared" si="9"/>
        <v>33.450000000000003</v>
      </c>
      <c r="AC60" s="20">
        <f t="shared" si="9"/>
        <v>34.150000000000006</v>
      </c>
      <c r="AD60" s="20">
        <f t="shared" si="9"/>
        <v>34.75</v>
      </c>
      <c r="AE60" s="20">
        <f t="shared" si="9"/>
        <v>32.65</v>
      </c>
      <c r="AF60" s="17"/>
    </row>
    <row r="61" spans="2:32" ht="9.9499999999999993" customHeight="1">
      <c r="B61" s="36">
        <v>50</v>
      </c>
      <c r="C61" s="49">
        <v>49.013100000000001</v>
      </c>
      <c r="D61" s="49" t="str">
        <f>'[1]37'!$D$16</f>
        <v>s.c.</v>
      </c>
      <c r="E61" s="49" t="str">
        <f>'[1]37'!$F$16</f>
        <v>-</v>
      </c>
      <c r="F61" s="49" t="str">
        <f>'[1]37'!$G$16</f>
        <v>-</v>
      </c>
      <c r="S61" s="19"/>
      <c r="T61" s="20">
        <f t="shared" si="9"/>
        <v>17.675000000000001</v>
      </c>
      <c r="U61" s="20">
        <f t="shared" si="9"/>
        <v>17.675000000000001</v>
      </c>
      <c r="V61" s="20">
        <f t="shared" si="9"/>
        <v>17.135000000000002</v>
      </c>
      <c r="W61" s="20">
        <f t="shared" si="9"/>
        <v>17.135000000000002</v>
      </c>
      <c r="X61" s="20">
        <f t="shared" si="9"/>
        <v>17.286249999999999</v>
      </c>
      <c r="Y61" s="20">
        <f t="shared" si="9"/>
        <v>17.899999999999999</v>
      </c>
      <c r="Z61" s="20">
        <f t="shared" si="9"/>
        <v>18.114999999999998</v>
      </c>
      <c r="AA61" s="20">
        <f t="shared" si="9"/>
        <v>18.3</v>
      </c>
      <c r="AB61" s="20">
        <f t="shared" si="9"/>
        <v>17.28</v>
      </c>
      <c r="AC61" s="20">
        <f t="shared" si="9"/>
        <v>17.298999999999999</v>
      </c>
      <c r="AD61" s="20">
        <f t="shared" si="9"/>
        <v>17.927500000000002</v>
      </c>
      <c r="AE61" s="20">
        <f t="shared" si="9"/>
        <v>18.190000000000001</v>
      </c>
      <c r="AF61" s="17"/>
    </row>
    <row r="62" spans="2:32" ht="9.9499999999999993" customHeight="1">
      <c r="B62" s="38">
        <v>51</v>
      </c>
      <c r="C62" s="40">
        <v>49.013100000000001</v>
      </c>
      <c r="D62" s="40" t="str">
        <f>'[1]37'!$D$16</f>
        <v>s.c.</v>
      </c>
      <c r="E62" s="40" t="str">
        <f>'[1]37'!$F$16</f>
        <v>-</v>
      </c>
      <c r="F62" s="40" t="str">
        <f>'[1]37'!$G$16</f>
        <v>-</v>
      </c>
      <c r="S62" s="22" t="str">
        <f>S56</f>
        <v>Promedio 2017 - 2022</v>
      </c>
      <c r="T62" s="23">
        <f t="shared" si="9"/>
        <v>20.599999999999998</v>
      </c>
      <c r="U62" s="23">
        <f t="shared" si="9"/>
        <v>20.649916666666666</v>
      </c>
      <c r="V62" s="23">
        <f t="shared" si="9"/>
        <v>22.031562500000003</v>
      </c>
      <c r="W62" s="23">
        <f t="shared" si="9"/>
        <v>22.145333333333337</v>
      </c>
      <c r="X62" s="23">
        <f t="shared" si="9"/>
        <v>22.066041666666667</v>
      </c>
      <c r="Y62" s="23">
        <f t="shared" si="9"/>
        <v>19.807499999999997</v>
      </c>
      <c r="Z62" s="23">
        <f t="shared" si="9"/>
        <v>19.813333333333333</v>
      </c>
      <c r="AA62" s="23">
        <f t="shared" si="9"/>
        <v>19.416666666666668</v>
      </c>
      <c r="AB62" s="23">
        <f t="shared" si="9"/>
        <v>22.163333333333338</v>
      </c>
      <c r="AC62" s="23">
        <f t="shared" si="9"/>
        <v>22.676500000000004</v>
      </c>
      <c r="AD62" s="23">
        <f t="shared" si="9"/>
        <v>23.513749999999998</v>
      </c>
      <c r="AE62" s="23">
        <f t="shared" si="9"/>
        <v>23.548333333333332</v>
      </c>
      <c r="AF62" s="17"/>
    </row>
    <row r="63" spans="2:32" ht="9.9499999999999993" customHeight="1">
      <c r="B63" s="36">
        <v>52</v>
      </c>
      <c r="C63" s="49">
        <v>49.013100000000001</v>
      </c>
      <c r="D63" s="49" t="str">
        <f>'[1]37'!$D$16</f>
        <v>s.c.</v>
      </c>
      <c r="E63" s="49" t="str">
        <f>'[1]37'!$F$16</f>
        <v>-</v>
      </c>
      <c r="F63" s="49" t="str">
        <f>'[1]37'!$G$16</f>
        <v>-</v>
      </c>
      <c r="S63" s="19">
        <v>2023</v>
      </c>
      <c r="T63" s="24">
        <f>AVERAGE(F12:F15)</f>
        <v>31.35</v>
      </c>
      <c r="U63" s="24">
        <f>AVERAGE(F16:F19)</f>
        <v>31.024999999999999</v>
      </c>
      <c r="V63" s="24">
        <f>AVERAGE(F20:F24)</f>
        <v>29.080000000000002</v>
      </c>
      <c r="W63" s="24">
        <f>AVERAGE(F25:F28)</f>
        <v>27.3</v>
      </c>
      <c r="X63" s="24">
        <f>AVERAGE(F29:F32)</f>
        <v>26.6</v>
      </c>
      <c r="Y63" s="24">
        <f>AVERAGE(F33:F37)</f>
        <v>25.6</v>
      </c>
      <c r="Z63" s="24"/>
      <c r="AA63" s="24"/>
      <c r="AB63" s="24"/>
      <c r="AC63" s="24"/>
      <c r="AD63" s="24"/>
      <c r="AE63" s="24"/>
      <c r="AF63" s="17"/>
    </row>
    <row r="64" spans="2:32">
      <c r="B64" s="7"/>
      <c r="C64" s="8"/>
      <c r="D64" s="8"/>
      <c r="E64" s="8"/>
      <c r="F64" s="8"/>
    </row>
    <row r="65" spans="2:31">
      <c r="B65"/>
      <c r="C65"/>
      <c r="D65"/>
      <c r="E65"/>
      <c r="F65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5">
        <f t="shared" ref="R70:R101" si="10">(D12-C12)/C12</f>
        <v>0.47044334975369462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5">
        <f t="shared" si="10"/>
        <v>0.47044334975369462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B72"/>
      <c r="C72"/>
      <c r="D72"/>
      <c r="E72"/>
      <c r="F72"/>
      <c r="R72" s="15">
        <f t="shared" si="10"/>
        <v>0.47044334975369462</v>
      </c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</row>
    <row r="73" spans="2:31">
      <c r="R73" s="15">
        <f t="shared" si="10"/>
        <v>0.47044334975369462</v>
      </c>
      <c r="S73" s="25"/>
    </row>
    <row r="74" spans="2:31">
      <c r="R74" s="15">
        <f t="shared" si="10"/>
        <v>0.44827586206896541</v>
      </c>
      <c r="S74" s="25"/>
    </row>
    <row r="75" spans="2:31">
      <c r="R75" s="15">
        <f t="shared" si="10"/>
        <v>0.47044334975369462</v>
      </c>
      <c r="S75" s="25"/>
    </row>
    <row r="76" spans="2:31">
      <c r="R76" s="15">
        <f t="shared" si="10"/>
        <v>0.47044334975369462</v>
      </c>
    </row>
    <row r="77" spans="2:31">
      <c r="R77" s="15">
        <f t="shared" si="10"/>
        <v>0.42857142857142855</v>
      </c>
    </row>
    <row r="78" spans="2:31">
      <c r="R78" s="15">
        <f t="shared" si="10"/>
        <v>0.42857142857142855</v>
      </c>
    </row>
    <row r="79" spans="2:31">
      <c r="R79" s="15">
        <f t="shared" si="10"/>
        <v>0.39901477832512305</v>
      </c>
    </row>
    <row r="80" spans="2:31">
      <c r="R80" s="15">
        <f t="shared" si="10"/>
        <v>0.37931034482758613</v>
      </c>
    </row>
    <row r="81" spans="18:18">
      <c r="R81" s="15">
        <f t="shared" si="10"/>
        <v>0.3423645320197044</v>
      </c>
    </row>
    <row r="82" spans="18:18">
      <c r="R82" s="15">
        <f t="shared" si="10"/>
        <v>0.27093596059113301</v>
      </c>
    </row>
    <row r="83" spans="18:18">
      <c r="R83" s="15">
        <f t="shared" si="10"/>
        <v>0.27093596059113301</v>
      </c>
    </row>
    <row r="84" spans="18:18">
      <c r="R84" s="15">
        <f t="shared" si="10"/>
        <v>0.27093596059113301</v>
      </c>
    </row>
    <row r="85" spans="18:18">
      <c r="R85" s="15">
        <f t="shared" si="10"/>
        <v>0.27093596059113301</v>
      </c>
    </row>
    <row r="86" spans="18:18">
      <c r="R86" s="15">
        <f t="shared" si="10"/>
        <v>0.27093596059113301</v>
      </c>
    </row>
    <row r="87" spans="18:18">
      <c r="R87" s="15">
        <f t="shared" si="10"/>
        <v>0.27093596059113301</v>
      </c>
    </row>
    <row r="88" spans="18:18">
      <c r="R88" s="15">
        <f t="shared" si="10"/>
        <v>0.27093596059113301</v>
      </c>
    </row>
    <row r="89" spans="18:18">
      <c r="R89" s="15">
        <f t="shared" si="10"/>
        <v>0.20197044334975359</v>
      </c>
    </row>
    <row r="90" spans="18:18">
      <c r="R90" s="15">
        <f t="shared" si="10"/>
        <v>0.20197044334975359</v>
      </c>
    </row>
    <row r="91" spans="18:18">
      <c r="R91" s="15">
        <f t="shared" si="10"/>
        <v>0.18719211822660101</v>
      </c>
    </row>
    <row r="92" spans="18:18">
      <c r="R92" s="15">
        <f t="shared" si="10"/>
        <v>0.18719211822660101</v>
      </c>
    </row>
    <row r="94" spans="18:18">
      <c r="R94" s="15" t="e">
        <f>(C36-#REF!)/#REF!</f>
        <v>#VALUE!</v>
      </c>
    </row>
    <row r="95" spans="18:18">
      <c r="R95" s="15" t="e">
        <f t="shared" si="10"/>
        <v>#DIV/0!</v>
      </c>
    </row>
    <row r="96" spans="18:18">
      <c r="R96" s="15" t="e">
        <f t="shared" si="10"/>
        <v>#DIV/0!</v>
      </c>
    </row>
    <row r="97" spans="18:18">
      <c r="R97" s="15" t="e">
        <f t="shared" si="10"/>
        <v>#DIV/0!</v>
      </c>
    </row>
    <row r="98" spans="18:18">
      <c r="R98" s="15" t="e">
        <f t="shared" si="10"/>
        <v>#DIV/0!</v>
      </c>
    </row>
    <row r="99" spans="18:18">
      <c r="R99" s="15" t="e">
        <f t="shared" si="10"/>
        <v>#DIV/0!</v>
      </c>
    </row>
    <row r="100" spans="18:18">
      <c r="R100" s="15" t="e">
        <f t="shared" si="10"/>
        <v>#DIV/0!</v>
      </c>
    </row>
    <row r="101" spans="18:18">
      <c r="R101" s="15" t="e">
        <f>(C43-#REF!)/#REF!</f>
        <v>#VALUE!</v>
      </c>
    </row>
    <row r="102" spans="18:18">
      <c r="R102" s="15" t="e">
        <f t="shared" ref="R102:R119" si="11">(D44-C44)/C44</f>
        <v>#DIV/0!</v>
      </c>
    </row>
    <row r="103" spans="18:18">
      <c r="R103" s="15" t="e">
        <f t="shared" si="11"/>
        <v>#DIV/0!</v>
      </c>
    </row>
    <row r="104" spans="18:18">
      <c r="R104" s="15" t="e">
        <f t="shared" si="11"/>
        <v>#DIV/0!</v>
      </c>
    </row>
    <row r="105" spans="18:18">
      <c r="R105" s="15" t="e">
        <f t="shared" si="11"/>
        <v>#DIV/0!</v>
      </c>
    </row>
    <row r="106" spans="18:18">
      <c r="R106" s="15" t="e">
        <f t="shared" si="11"/>
        <v>#VALUE!</v>
      </c>
    </row>
    <row r="107" spans="18:18">
      <c r="R107" s="15" t="e">
        <f t="shared" si="11"/>
        <v>#VALUE!</v>
      </c>
    </row>
    <row r="108" spans="18:18">
      <c r="R108" s="15" t="e">
        <f t="shared" si="11"/>
        <v>#VALUE!</v>
      </c>
    </row>
    <row r="109" spans="18:18">
      <c r="R109" s="15" t="e">
        <f t="shared" si="11"/>
        <v>#VALUE!</v>
      </c>
    </row>
    <row r="110" spans="18:18">
      <c r="R110" s="15" t="e">
        <f t="shared" si="11"/>
        <v>#VALUE!</v>
      </c>
    </row>
    <row r="111" spans="18:18">
      <c r="R111" s="15" t="e">
        <f t="shared" si="11"/>
        <v>#VALUE!</v>
      </c>
    </row>
    <row r="112" spans="18:18">
      <c r="R112" s="15" t="e">
        <f t="shared" si="11"/>
        <v>#VALUE!</v>
      </c>
    </row>
    <row r="113" spans="18:18">
      <c r="R113" s="15" t="e">
        <f t="shared" si="11"/>
        <v>#VALUE!</v>
      </c>
    </row>
    <row r="114" spans="18:18">
      <c r="R114" s="15" t="e">
        <f t="shared" si="11"/>
        <v>#VALUE!</v>
      </c>
    </row>
    <row r="115" spans="18:18">
      <c r="R115" s="15" t="e">
        <f t="shared" si="11"/>
        <v>#VALUE!</v>
      </c>
    </row>
    <row r="116" spans="18:18">
      <c r="R116" s="15" t="e">
        <f t="shared" si="11"/>
        <v>#VALUE!</v>
      </c>
    </row>
    <row r="117" spans="18:18">
      <c r="R117" s="15" t="e">
        <f t="shared" si="11"/>
        <v>#VALUE!</v>
      </c>
    </row>
    <row r="118" spans="18:18">
      <c r="R118" s="15" t="e">
        <f t="shared" si="11"/>
        <v>#VALUE!</v>
      </c>
    </row>
    <row r="119" spans="18:18">
      <c r="R119" s="15" t="e">
        <f t="shared" si="11"/>
        <v>#VALUE!</v>
      </c>
    </row>
  </sheetData>
  <mergeCells count="7">
    <mergeCell ref="C43:F43"/>
    <mergeCell ref="C36:F36"/>
    <mergeCell ref="C35:F35"/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Triticale</vt:lpstr>
      <vt:lpstr>Triticale!Área_de_impresión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2025-06-12T11:31:32Z</dcterms:modified>
</cp:coreProperties>
</file>