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Trigo media fuerza" sheetId="4" r:id="rId1"/>
    <sheet name="Trigo pienso" sheetId="5" r:id="rId2"/>
  </sheets>
  <externalReferences>
    <externalReference r:id="rId3"/>
  </externalReferences>
  <definedNames>
    <definedName name="_xlnm.Print_Area" localSheetId="0">'Trigo media fuerza'!$A$1:$M$66</definedName>
    <definedName name="_xlnm.Print_Area" localSheetId="1">'Trigo pienso'!$A$1:$M$66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1" i="4" s="1"/>
  <c r="F63" i="5"/>
  <c r="E63" i="5"/>
  <c r="D63" i="5"/>
  <c r="R121" i="5" s="1"/>
  <c r="F62" i="4" l="1"/>
  <c r="E62" i="4"/>
  <c r="D62" i="4"/>
  <c r="R120" i="4" s="1"/>
  <c r="F62" i="5"/>
  <c r="E62" i="5"/>
  <c r="D62" i="5"/>
  <c r="R120" i="5" s="1"/>
  <c r="F61" i="4" l="1"/>
  <c r="E61" i="4"/>
  <c r="D61" i="4"/>
  <c r="F61" i="5" l="1"/>
  <c r="E61" i="5"/>
  <c r="D61" i="5"/>
  <c r="F60" i="4" l="1"/>
  <c r="AE63" i="4" s="1"/>
  <c r="E60" i="4"/>
  <c r="D60" i="4"/>
  <c r="AE42" i="4" s="1"/>
  <c r="F60" i="5"/>
  <c r="AE63" i="5" s="1"/>
  <c r="E60" i="5"/>
  <c r="D60" i="5"/>
  <c r="AE42" i="5" s="1"/>
  <c r="F59" i="4" l="1"/>
  <c r="E59" i="4"/>
  <c r="D59" i="4"/>
  <c r="D58" i="4"/>
  <c r="F59" i="5"/>
  <c r="E59" i="5"/>
  <c r="D59" i="5"/>
  <c r="F58" i="5" l="1"/>
  <c r="E58" i="5"/>
  <c r="D58" i="5"/>
  <c r="F58" i="4"/>
  <c r="E58" i="4"/>
  <c r="F57" i="5" l="1"/>
  <c r="E57" i="5"/>
  <c r="D57" i="5"/>
  <c r="F57" i="4"/>
  <c r="E57" i="4"/>
  <c r="D57" i="4"/>
  <c r="F56" i="4" l="1"/>
  <c r="F55" i="4"/>
  <c r="F54" i="4"/>
  <c r="F53" i="4"/>
  <c r="F52" i="4"/>
  <c r="F51" i="4"/>
  <c r="F50" i="4"/>
  <c r="F49" i="4"/>
  <c r="E56" i="4"/>
  <c r="E55" i="4"/>
  <c r="E54" i="4"/>
  <c r="E53" i="4"/>
  <c r="E52" i="4"/>
  <c r="E51" i="4"/>
  <c r="E50" i="4"/>
  <c r="E49" i="4"/>
  <c r="D56" i="4"/>
  <c r="D55" i="4"/>
  <c r="D54" i="4"/>
  <c r="D53" i="4"/>
  <c r="D52" i="4"/>
  <c r="D51" i="4"/>
  <c r="D50" i="4"/>
  <c r="D49" i="4"/>
  <c r="F48" i="4"/>
  <c r="E48" i="4"/>
  <c r="D48" i="4"/>
  <c r="F56" i="5"/>
  <c r="E56" i="5"/>
  <c r="D56" i="5"/>
  <c r="AD63" i="4" l="1"/>
  <c r="AD42" i="4"/>
  <c r="F55" i="5"/>
  <c r="AD63" i="5" s="1"/>
  <c r="E55" i="5"/>
  <c r="D55" i="5"/>
  <c r="AD42" i="5" s="1"/>
  <c r="F54" i="5"/>
  <c r="E54" i="5"/>
  <c r="D54" i="5"/>
  <c r="F53" i="5" l="1"/>
  <c r="E53" i="5"/>
  <c r="D53" i="5"/>
  <c r="F52" i="5" l="1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AB42" i="5" l="1"/>
  <c r="AC42" i="5"/>
  <c r="AB63" i="5"/>
  <c r="AC63" i="5"/>
  <c r="F34" i="5"/>
  <c r="E34" i="5"/>
  <c r="D34" i="5"/>
  <c r="F34" i="4"/>
  <c r="E34" i="4"/>
  <c r="D34" i="4"/>
  <c r="F33" i="5" l="1"/>
  <c r="Y63" i="5" s="1"/>
  <c r="E33" i="5"/>
  <c r="D33" i="5"/>
  <c r="Y42" i="5" s="1"/>
  <c r="F33" i="4"/>
  <c r="Y63" i="4" s="1"/>
  <c r="E33" i="4"/>
  <c r="D33" i="4"/>
  <c r="Y42" i="4" s="1"/>
  <c r="F32" i="5" l="1"/>
  <c r="E32" i="5"/>
  <c r="D32" i="5"/>
  <c r="F32" i="4"/>
  <c r="E32" i="4"/>
  <c r="D32" i="4"/>
  <c r="F31" i="5" l="1"/>
  <c r="E31" i="5"/>
  <c r="D31" i="5"/>
  <c r="F31" i="4"/>
  <c r="E31" i="4"/>
  <c r="D31" i="4"/>
  <c r="F30" i="5" l="1"/>
  <c r="E30" i="5"/>
  <c r="D30" i="5"/>
  <c r="F30" i="4"/>
  <c r="E30" i="4"/>
  <c r="D30" i="4"/>
  <c r="F29" i="5" l="1"/>
  <c r="X63" i="5" s="1"/>
  <c r="E29" i="5"/>
  <c r="D29" i="5"/>
  <c r="X42" i="5" s="1"/>
  <c r="F29" i="4"/>
  <c r="X63" i="4" s="1"/>
  <c r="E29" i="4"/>
  <c r="D29" i="4"/>
  <c r="X42" i="4" s="1"/>
  <c r="F28" i="5" l="1"/>
  <c r="E28" i="5"/>
  <c r="D28" i="5"/>
  <c r="F28" i="4"/>
  <c r="E28" i="4"/>
  <c r="D28" i="4"/>
  <c r="F27" i="5" l="1"/>
  <c r="E27" i="5"/>
  <c r="D27" i="5"/>
  <c r="F27" i="4"/>
  <c r="E27" i="4"/>
  <c r="D27" i="4"/>
  <c r="F26" i="5" l="1"/>
  <c r="E26" i="5"/>
  <c r="D26" i="5"/>
  <c r="F26" i="4"/>
  <c r="E26" i="4"/>
  <c r="D26" i="4"/>
  <c r="F25" i="5" l="1"/>
  <c r="W63" i="5" s="1"/>
  <c r="F24" i="5"/>
  <c r="E25" i="5"/>
  <c r="E24" i="5"/>
  <c r="D25" i="5"/>
  <c r="W42" i="5" s="1"/>
  <c r="D24" i="5"/>
  <c r="F23" i="5"/>
  <c r="E23" i="5"/>
  <c r="D23" i="5"/>
  <c r="F25" i="4"/>
  <c r="W63" i="4" s="1"/>
  <c r="E25" i="4"/>
  <c r="D25" i="4"/>
  <c r="W42" i="4" s="1"/>
  <c r="F22" i="5" l="1"/>
  <c r="E22" i="5"/>
  <c r="D22" i="5"/>
  <c r="F24" i="4"/>
  <c r="E24" i="4"/>
  <c r="D24" i="4"/>
  <c r="F23" i="4" l="1"/>
  <c r="E23" i="4"/>
  <c r="D23" i="4"/>
  <c r="F22" i="4" l="1"/>
  <c r="E22" i="4"/>
  <c r="D22" i="4"/>
  <c r="F21" i="5" l="1"/>
  <c r="E21" i="5"/>
  <c r="D21" i="5"/>
  <c r="F21" i="4"/>
  <c r="E21" i="4"/>
  <c r="D21" i="4"/>
  <c r="F20" i="5" l="1"/>
  <c r="V63" i="5" s="1"/>
  <c r="E20" i="5"/>
  <c r="D20" i="5"/>
  <c r="V42" i="5" s="1"/>
  <c r="F20" i="4"/>
  <c r="V63" i="4" s="1"/>
  <c r="E20" i="4"/>
  <c r="D20" i="4"/>
  <c r="V42" i="4" s="1"/>
  <c r="F19" i="5" l="1"/>
  <c r="E19" i="5"/>
  <c r="D19" i="5"/>
  <c r="F19" i="4"/>
  <c r="E19" i="4"/>
  <c r="D19" i="4"/>
  <c r="F18" i="5" l="1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Y62" i="4"/>
  <c r="AE56" i="4"/>
  <c r="AE62" i="4" s="1"/>
  <c r="AD56" i="4"/>
  <c r="AD62" i="4" s="1"/>
  <c r="AC56" i="4"/>
  <c r="AC62" i="4" s="1"/>
  <c r="AB56" i="4"/>
  <c r="AB62" i="4" s="1"/>
  <c r="AA56" i="4"/>
  <c r="AA62" i="4" s="1"/>
  <c r="Z56" i="4"/>
  <c r="Z62" i="4" s="1"/>
  <c r="Y56" i="4"/>
  <c r="X56" i="4"/>
  <c r="X62" i="4" s="1"/>
  <c r="W56" i="4"/>
  <c r="W62" i="4" s="1"/>
  <c r="V56" i="4"/>
  <c r="V62" i="4" s="1"/>
  <c r="U56" i="4"/>
  <c r="U62" i="4" s="1"/>
  <c r="T56" i="4"/>
  <c r="AE55" i="4"/>
  <c r="AE61" i="4" s="1"/>
  <c r="AD55" i="4"/>
  <c r="AD61" i="4" s="1"/>
  <c r="AC55" i="4"/>
  <c r="AC61" i="4" s="1"/>
  <c r="AB55" i="4"/>
  <c r="AB61" i="4" s="1"/>
  <c r="AA55" i="4"/>
  <c r="AA61" i="4" s="1"/>
  <c r="Z55" i="4"/>
  <c r="Z61" i="4" s="1"/>
  <c r="Y55" i="4"/>
  <c r="Y61" i="4" s="1"/>
  <c r="X55" i="4"/>
  <c r="X61" i="4" s="1"/>
  <c r="W55" i="4"/>
  <c r="W61" i="4" s="1"/>
  <c r="V55" i="4"/>
  <c r="V61" i="4" s="1"/>
  <c r="U55" i="4"/>
  <c r="U61" i="4" s="1"/>
  <c r="T55" i="4"/>
  <c r="AE54" i="4"/>
  <c r="AE60" i="4" s="1"/>
  <c r="AD54" i="4"/>
  <c r="AD60" i="4" s="1"/>
  <c r="AC54" i="4"/>
  <c r="AC60" i="4" s="1"/>
  <c r="AB54" i="4"/>
  <c r="AB60" i="4" s="1"/>
  <c r="AA54" i="4"/>
  <c r="AA60" i="4" s="1"/>
  <c r="Z54" i="4"/>
  <c r="Z60" i="4" s="1"/>
  <c r="Y54" i="4"/>
  <c r="Y60" i="4" s="1"/>
  <c r="X54" i="4"/>
  <c r="X60" i="4" s="1"/>
  <c r="W54" i="4"/>
  <c r="W60" i="4" s="1"/>
  <c r="V54" i="4"/>
  <c r="V60" i="4" s="1"/>
  <c r="U54" i="4"/>
  <c r="U60" i="4" s="1"/>
  <c r="T54" i="4"/>
  <c r="AF53" i="4"/>
  <c r="AF52" i="4"/>
  <c r="AF51" i="4"/>
  <c r="AF50" i="4"/>
  <c r="AF49" i="4"/>
  <c r="AF48" i="4"/>
  <c r="V40" i="4"/>
  <c r="AC39" i="4"/>
  <c r="AE35" i="4"/>
  <c r="AE41" i="4" s="1"/>
  <c r="AD35" i="4"/>
  <c r="AD41" i="4" s="1"/>
  <c r="AC35" i="4"/>
  <c r="AC41" i="4" s="1"/>
  <c r="AB35" i="4"/>
  <c r="AB41" i="4" s="1"/>
  <c r="Y35" i="4"/>
  <c r="Y41" i="4" s="1"/>
  <c r="X35" i="4"/>
  <c r="X41" i="4" s="1"/>
  <c r="W35" i="4"/>
  <c r="W41" i="4" s="1"/>
  <c r="V35" i="4"/>
  <c r="V41" i="4" s="1"/>
  <c r="U35" i="4"/>
  <c r="U41" i="4" s="1"/>
  <c r="T35" i="4"/>
  <c r="T41" i="4" s="1"/>
  <c r="AE34" i="4"/>
  <c r="AE40" i="4" s="1"/>
  <c r="AD34" i="4"/>
  <c r="AD40" i="4" s="1"/>
  <c r="AC34" i="4"/>
  <c r="AC40" i="4" s="1"/>
  <c r="AB34" i="4"/>
  <c r="AB40" i="4" s="1"/>
  <c r="AA34" i="4"/>
  <c r="Z34" i="4"/>
  <c r="Y34" i="4"/>
  <c r="Y40" i="4" s="1"/>
  <c r="X34" i="4"/>
  <c r="X40" i="4" s="1"/>
  <c r="W34" i="4"/>
  <c r="W40" i="4" s="1"/>
  <c r="V34" i="4"/>
  <c r="U34" i="4"/>
  <c r="U40" i="4" s="1"/>
  <c r="T34" i="4"/>
  <c r="T40" i="4" s="1"/>
  <c r="AE33" i="4"/>
  <c r="AE39" i="4" s="1"/>
  <c r="AD33" i="4"/>
  <c r="AD39" i="4" s="1"/>
  <c r="AC33" i="4"/>
  <c r="AB33" i="4"/>
  <c r="AB39" i="4" s="1"/>
  <c r="AA33" i="4"/>
  <c r="Z33" i="4"/>
  <c r="Y33" i="4"/>
  <c r="Y39" i="4" s="1"/>
  <c r="X33" i="4"/>
  <c r="X39" i="4" s="1"/>
  <c r="W33" i="4"/>
  <c r="W39" i="4" s="1"/>
  <c r="V33" i="4"/>
  <c r="V39" i="4" s="1"/>
  <c r="U33" i="4"/>
  <c r="U39" i="4" s="1"/>
  <c r="T33" i="4"/>
  <c r="AF32" i="4"/>
  <c r="AF31" i="4"/>
  <c r="AF30" i="4"/>
  <c r="AF29" i="4"/>
  <c r="AF28" i="4"/>
  <c r="AF27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AF33" i="4" l="1"/>
  <c r="AF54" i="4"/>
  <c r="AF55" i="4"/>
  <c r="AF56" i="4"/>
  <c r="U63" i="5"/>
  <c r="T63" i="4"/>
  <c r="U63" i="4"/>
  <c r="T42" i="5"/>
  <c r="U42" i="5"/>
  <c r="U42" i="4"/>
  <c r="T42" i="4"/>
  <c r="T63" i="5"/>
  <c r="AF34" i="4"/>
  <c r="T39" i="4"/>
  <c r="T60" i="4"/>
  <c r="T61" i="4"/>
  <c r="T62" i="4"/>
  <c r="AF35" i="4"/>
  <c r="AB62" i="5"/>
  <c r="X62" i="5"/>
  <c r="T62" i="5"/>
  <c r="AC61" i="5"/>
  <c r="AB61" i="5"/>
  <c r="Y61" i="5"/>
  <c r="X61" i="5"/>
  <c r="U61" i="5"/>
  <c r="T61" i="5"/>
  <c r="AD60" i="5"/>
  <c r="AC60" i="5"/>
  <c r="AB60" i="5"/>
  <c r="Z60" i="5"/>
  <c r="X60" i="5"/>
  <c r="V60" i="5"/>
  <c r="T60" i="5"/>
  <c r="AE56" i="5"/>
  <c r="AE62" i="5" s="1"/>
  <c r="AD56" i="5"/>
  <c r="AD62" i="5" s="1"/>
  <c r="AC56" i="5"/>
  <c r="AC62" i="5" s="1"/>
  <c r="AB56" i="5"/>
  <c r="AA56" i="5"/>
  <c r="AA62" i="5" s="1"/>
  <c r="Z56" i="5"/>
  <c r="Z62" i="5" s="1"/>
  <c r="Y56" i="5"/>
  <c r="Y62" i="5" s="1"/>
  <c r="X56" i="5"/>
  <c r="W56" i="5"/>
  <c r="W62" i="5" s="1"/>
  <c r="V56" i="5"/>
  <c r="V62" i="5" s="1"/>
  <c r="U56" i="5"/>
  <c r="U62" i="5" s="1"/>
  <c r="T56" i="5"/>
  <c r="AF56" i="5" s="1"/>
  <c r="AE55" i="5"/>
  <c r="AE61" i="5" s="1"/>
  <c r="AD55" i="5"/>
  <c r="AD61" i="5" s="1"/>
  <c r="AC55" i="5"/>
  <c r="AB55" i="5"/>
  <c r="AA55" i="5"/>
  <c r="AA61" i="5" s="1"/>
  <c r="Z55" i="5"/>
  <c r="Z61" i="5" s="1"/>
  <c r="Y55" i="5"/>
  <c r="X55" i="5"/>
  <c r="W55" i="5"/>
  <c r="W61" i="5" s="1"/>
  <c r="V55" i="5"/>
  <c r="V61" i="5" s="1"/>
  <c r="U55" i="5"/>
  <c r="T55" i="5"/>
  <c r="AF55" i="5" s="1"/>
  <c r="AE54" i="5"/>
  <c r="AE60" i="5" s="1"/>
  <c r="AD54" i="5"/>
  <c r="AC54" i="5"/>
  <c r="AB54" i="5"/>
  <c r="AA54" i="5"/>
  <c r="AA60" i="5" s="1"/>
  <c r="Z54" i="5"/>
  <c r="Y54" i="5"/>
  <c r="Y60" i="5" s="1"/>
  <c r="X54" i="5"/>
  <c r="W54" i="5"/>
  <c r="W60" i="5" s="1"/>
  <c r="V54" i="5"/>
  <c r="U54" i="5"/>
  <c r="U60" i="5" s="1"/>
  <c r="T54" i="5"/>
  <c r="AF54" i="5" s="1"/>
  <c r="AF53" i="5"/>
  <c r="AF52" i="5"/>
  <c r="AF51" i="5"/>
  <c r="AF50" i="5"/>
  <c r="AF49" i="5"/>
  <c r="AF48" i="5"/>
  <c r="AE41" i="5"/>
  <c r="AB41" i="5"/>
  <c r="V41" i="5"/>
  <c r="AE40" i="5"/>
  <c r="AD40" i="5"/>
  <c r="Y40" i="5"/>
  <c r="W40" i="5"/>
  <c r="V40" i="5"/>
  <c r="U40" i="5"/>
  <c r="X39" i="5"/>
  <c r="T39" i="5"/>
  <c r="AE35" i="5"/>
  <c r="AD35" i="5"/>
  <c r="AD41" i="5" s="1"/>
  <c r="AC35" i="5"/>
  <c r="AC41" i="5" s="1"/>
  <c r="AB35" i="5"/>
  <c r="Y35" i="5"/>
  <c r="Y41" i="5" s="1"/>
  <c r="X35" i="5"/>
  <c r="X41" i="5" s="1"/>
  <c r="W35" i="5"/>
  <c r="W41" i="5" s="1"/>
  <c r="V35" i="5"/>
  <c r="U35" i="5"/>
  <c r="U41" i="5" s="1"/>
  <c r="T35" i="5"/>
  <c r="AF35" i="5" s="1"/>
  <c r="AE34" i="5"/>
  <c r="AD34" i="5"/>
  <c r="AC34" i="5"/>
  <c r="AC40" i="5" s="1"/>
  <c r="AB34" i="5"/>
  <c r="AB40" i="5" s="1"/>
  <c r="AA34" i="5"/>
  <c r="Z34" i="5"/>
  <c r="Y34" i="5"/>
  <c r="X34" i="5"/>
  <c r="X40" i="5" s="1"/>
  <c r="W34" i="5"/>
  <c r="V34" i="5"/>
  <c r="U34" i="5"/>
  <c r="T34" i="5"/>
  <c r="AF34" i="5" s="1"/>
  <c r="AE33" i="5"/>
  <c r="AE39" i="5" s="1"/>
  <c r="AD33" i="5"/>
  <c r="AD39" i="5" s="1"/>
  <c r="AC33" i="5"/>
  <c r="AC39" i="5" s="1"/>
  <c r="AB33" i="5"/>
  <c r="AB39" i="5" s="1"/>
  <c r="AA33" i="5"/>
  <c r="Z33" i="5"/>
  <c r="Y33" i="5"/>
  <c r="Y39" i="5" s="1"/>
  <c r="X33" i="5"/>
  <c r="W33" i="5"/>
  <c r="W39" i="5" s="1"/>
  <c r="V33" i="5"/>
  <c r="V39" i="5" s="1"/>
  <c r="U33" i="5"/>
  <c r="U39" i="5" s="1"/>
  <c r="T33" i="5"/>
  <c r="AF33" i="5" s="1"/>
  <c r="AF32" i="5"/>
  <c r="AF31" i="5"/>
  <c r="AF30" i="5"/>
  <c r="AF29" i="5"/>
  <c r="AF28" i="5"/>
  <c r="AF27" i="5"/>
  <c r="T41" i="5" l="1"/>
  <c r="T40" i="5"/>
  <c r="R116" i="5" l="1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S62" i="5"/>
  <c r="R119" i="5"/>
  <c r="R118" i="5"/>
  <c r="R117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S41" i="5"/>
  <c r="R76" i="5"/>
  <c r="R75" i="5"/>
  <c r="R74" i="5"/>
  <c r="R73" i="5"/>
  <c r="R72" i="5"/>
  <c r="R71" i="5"/>
  <c r="R70" i="5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S62" i="4" l="1"/>
  <c r="S41" i="4"/>
</calcChain>
</file>

<file path=xl/sharedStrings.xml><?xml version="1.0" encoding="utf-8"?>
<sst xmlns="http://schemas.openxmlformats.org/spreadsheetml/2006/main" count="147" uniqueCount="37">
  <si>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</si>
  <si>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</si>
  <si>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</si>
  <si>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</si>
  <si>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</si>
  <si>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</si>
  <si>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</si>
  <si>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</si>
  <si>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</si>
  <si>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</si>
  <si>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</si>
  <si>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</si>
  <si>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</si>
  <si>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</si>
  <si>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</si>
  <si>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</si>
  <si>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</si>
  <si>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</si>
  <si>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</si>
  <si>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</si>
  <si>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</si>
  <si>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</si>
  <si>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</si>
  <si>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</si>
  <si>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</si>
  <si>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Trigo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</si>
  <si>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Media fuerza</t>
  </si>
  <si>
    <t xml:space="preserve">   </t>
  </si>
  <si>
    <t>Trigo media fuerza. Precios Percibidos Agricultor. €/100 KG</t>
  </si>
  <si>
    <t>Trigo media fuerza. Precios Pagados Ganadero / Industira. Incluyen portes €/100 KG</t>
  </si>
  <si>
    <t>Trigo pienso. Precios Percibidos Agricultor. €/100 KG</t>
  </si>
  <si>
    <t>Trigo pienso. Precios Pagados Ganadero / Industira. Incluyen portes €/100 KG</t>
  </si>
  <si>
    <t>FIN DE CAMPAÑA 2022</t>
  </si>
  <si>
    <t>INICIO DE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</si>
  <si>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2023 se ha calculado en 49,89 €/100 kg para un rendimiento medio de 2.348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se ha encontrado de media un 50% por debajo de los costes de producción soportados.</t>
    </r>
  </si>
  <si>
    <t>INICIO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</si>
  <si>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2023 se ha calculado en 49,89 €/100 kg para un rendimiento medio de 2.348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se ha encontrado de media un 54%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</si>
</sst>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4" fontId="13" fillId="3" borderId="0" xfId="0" applyNumberFormat="1" applyFont="1" applyFill="1" applyBorder="1" applyAlignment="1">
      <alignment horizontal="right" vertical="center"/>
    </xf>
    <xf numFmtId="4" fontId="13" fillId="0" borderId="0" xfId="0" applyNumberFormat="1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0" fontId="0" fillId="0" borderId="0" xfId="0" applyFill="1"/>
    <xf numFmtId="4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fuerza'!$T$39:$AE$39</c:f>
              <c:numCache>
                <c:formatCode>0.00</c:formatCode>
                <c:ptCount val="12"/>
                <c:pt idx="0">
                  <c:v>28.25</c:v>
                </c:pt>
                <c:pt idx="1">
                  <c:v>27.95</c:v>
                </c:pt>
                <c:pt idx="2">
                  <c:v>36.659999999999997</c:v>
                </c:pt>
                <c:pt idx="3">
                  <c:v>36.06</c:v>
                </c:pt>
                <c:pt idx="4">
                  <c:v>36.06</c:v>
                </c:pt>
                <c:pt idx="5">
                  <c:v>36.06</c:v>
                </c:pt>
                <c:pt idx="8">
                  <c:v>34.771999999999998</c:v>
                </c:pt>
                <c:pt idx="9">
                  <c:v>35.6</c:v>
                </c:pt>
                <c:pt idx="10">
                  <c:v>35.799999999999997</c:v>
                </c:pt>
                <c:pt idx="11">
                  <c:v>33.44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fuerza'!$T$40:$AE$40</c:f>
              <c:numCache>
                <c:formatCode>0.00</c:formatCode>
                <c:ptCount val="12"/>
                <c:pt idx="0">
                  <c:v>15.93</c:v>
                </c:pt>
                <c:pt idx="1">
                  <c:v>15.93</c:v>
                </c:pt>
                <c:pt idx="2">
                  <c:v>15.93</c:v>
                </c:pt>
                <c:pt idx="3">
                  <c:v>15.93</c:v>
                </c:pt>
                <c:pt idx="4">
                  <c:v>16.23</c:v>
                </c:pt>
                <c:pt idx="5">
                  <c:v>16.68</c:v>
                </c:pt>
                <c:pt idx="8">
                  <c:v>17.880000000000003</c:v>
                </c:pt>
                <c:pt idx="9">
                  <c:v>18.03</c:v>
                </c:pt>
                <c:pt idx="10">
                  <c:v>18.03</c:v>
                </c:pt>
                <c:pt idx="11">
                  <c:v>18.329999999999998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media fuerza'!$S$41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fuerza'!$T$41:$AE$41</c:f>
              <c:numCache>
                <c:formatCode>0.00</c:formatCode>
                <c:ptCount val="12"/>
                <c:pt idx="0">
                  <c:v>20.038333333333334</c:v>
                </c:pt>
                <c:pt idx="1">
                  <c:v>20.218333333333334</c:v>
                </c:pt>
                <c:pt idx="2">
                  <c:v>21.694993133436707</c:v>
                </c:pt>
                <c:pt idx="3">
                  <c:v>21.689333333333334</c:v>
                </c:pt>
                <c:pt idx="4">
                  <c:v>21.638333333333335</c:v>
                </c:pt>
                <c:pt idx="5">
                  <c:v>22.344999999999999</c:v>
                </c:pt>
                <c:pt idx="8">
                  <c:v>21.806999999999999</c:v>
                </c:pt>
                <c:pt idx="9">
                  <c:v>22.28</c:v>
                </c:pt>
                <c:pt idx="10">
                  <c:v>23.032499999999999</c:v>
                </c:pt>
                <c:pt idx="11">
                  <c:v>22.810000000000002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fuerza'!$T$42:$AE$42</c:f>
              <c:numCache>
                <c:formatCode>0.00</c:formatCode>
                <c:ptCount val="12"/>
                <c:pt idx="0">
                  <c:v>31.85</c:v>
                </c:pt>
                <c:pt idx="1">
                  <c:v>31.700000000000003</c:v>
                </c:pt>
                <c:pt idx="2">
                  <c:v>29.639999999999997</c:v>
                </c:pt>
                <c:pt idx="3">
                  <c:v>27.299999999999997</c:v>
                </c:pt>
                <c:pt idx="4">
                  <c:v>27</c:v>
                </c:pt>
                <c:pt idx="5">
                  <c:v>25.8</c:v>
                </c:pt>
                <c:pt idx="10">
                  <c:v>25.06</c:v>
                </c:pt>
                <c:pt idx="11">
                  <c:v>24.91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8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fuerza'!$T$60:$AE$60</c:f>
              <c:numCache>
                <c:formatCode>0.00</c:formatCode>
                <c:ptCount val="12"/>
                <c:pt idx="0">
                  <c:v>29.2</c:v>
                </c:pt>
                <c:pt idx="1">
                  <c:v>28.9</c:v>
                </c:pt>
                <c:pt idx="2">
                  <c:v>37.61</c:v>
                </c:pt>
                <c:pt idx="3">
                  <c:v>37.01</c:v>
                </c:pt>
                <c:pt idx="4">
                  <c:v>37.01</c:v>
                </c:pt>
                <c:pt idx="5">
                  <c:v>37.01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35.722000000000001</c:v>
                </c:pt>
                <c:pt idx="9">
                  <c:v>36.549999999999997</c:v>
                </c:pt>
                <c:pt idx="10">
                  <c:v>36.75</c:v>
                </c:pt>
                <c:pt idx="11">
                  <c:v>34.61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fuerza'!$T$61:$AE$61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18.700000000000003</c:v>
                </c:pt>
                <c:pt idx="5">
                  <c:v>18.979999999999997</c:v>
                </c:pt>
                <c:pt idx="6">
                  <c:v>18.979999999999997</c:v>
                </c:pt>
                <c:pt idx="7">
                  <c:v>19.07</c:v>
                </c:pt>
                <c:pt idx="8">
                  <c:v>19.079999999999998</c:v>
                </c:pt>
                <c:pt idx="9">
                  <c:v>19.100000000000001</c:v>
                </c:pt>
                <c:pt idx="10">
                  <c:v>19.350000000000001</c:v>
                </c:pt>
                <c:pt idx="11">
                  <c:v>19.82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media fuerza'!$S$62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fuerza'!$T$62:$AE$62</c:f>
              <c:numCache>
                <c:formatCode>0.00</c:formatCode>
                <c:ptCount val="12"/>
                <c:pt idx="0">
                  <c:v>21.694999999999997</c:v>
                </c:pt>
                <c:pt idx="1">
                  <c:v>21.83666666666667</c:v>
                </c:pt>
                <c:pt idx="2">
                  <c:v>23.176659800103376</c:v>
                </c:pt>
                <c:pt idx="3">
                  <c:v>23.267666666666667</c:v>
                </c:pt>
                <c:pt idx="4">
                  <c:v>23.245000000000001</c:v>
                </c:pt>
                <c:pt idx="5">
                  <c:v>24.140999999999998</c:v>
                </c:pt>
                <c:pt idx="6">
                  <c:v>20.45333333333333</c:v>
                </c:pt>
                <c:pt idx="7">
                  <c:v>20.106666666666666</c:v>
                </c:pt>
                <c:pt idx="8">
                  <c:v>23.488666666666671</c:v>
                </c:pt>
                <c:pt idx="9">
                  <c:v>23.910416666666663</c:v>
                </c:pt>
                <c:pt idx="10">
                  <c:v>24.624166666666667</c:v>
                </c:pt>
                <c:pt idx="11">
                  <c:v>24.62833333333333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fuerza'!$T$63:$AE$63</c:f>
              <c:numCache>
                <c:formatCode>0.00</c:formatCode>
                <c:ptCount val="12"/>
                <c:pt idx="0">
                  <c:v>33.35</c:v>
                </c:pt>
                <c:pt idx="1">
                  <c:v>33.204499999999996</c:v>
                </c:pt>
                <c:pt idx="2">
                  <c:v>31.031200000000002</c:v>
                </c:pt>
                <c:pt idx="3">
                  <c:v>28.799999999999997</c:v>
                </c:pt>
                <c:pt idx="4">
                  <c:v>28.5</c:v>
                </c:pt>
                <c:pt idx="5">
                  <c:v>27.3</c:v>
                </c:pt>
                <c:pt idx="10">
                  <c:v>26.56</c:v>
                </c:pt>
                <c:pt idx="11">
                  <c:v>26.41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9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media fuerza'!$C$10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fuerza'!$C$12:$C$64</c:f>
              <c:numCache>
                <c:formatCode>#,##0.00</c:formatCode>
                <c:ptCount val="53"/>
                <c:pt idx="0">
                  <c:v>29.027899999999999</c:v>
                </c:pt>
                <c:pt idx="1">
                  <c:v>29.027899999999999</c:v>
                </c:pt>
                <c:pt idx="2">
                  <c:v>29.027899999999999</c:v>
                </c:pt>
                <c:pt idx="3">
                  <c:v>29.027899999999999</c:v>
                </c:pt>
                <c:pt idx="4">
                  <c:v>29.027899999999999</c:v>
                </c:pt>
                <c:pt idx="5">
                  <c:v>29.027899999999999</c:v>
                </c:pt>
                <c:pt idx="6">
                  <c:v>29.027899999999999</c:v>
                </c:pt>
                <c:pt idx="7">
                  <c:v>29.027899999999999</c:v>
                </c:pt>
                <c:pt idx="8">
                  <c:v>29.027899999999999</c:v>
                </c:pt>
                <c:pt idx="9">
                  <c:v>29.027899999999999</c:v>
                </c:pt>
                <c:pt idx="10">
                  <c:v>29.027899999999999</c:v>
                </c:pt>
                <c:pt idx="11">
                  <c:v>29.027899999999999</c:v>
                </c:pt>
                <c:pt idx="12">
                  <c:v>29.027899999999999</c:v>
                </c:pt>
                <c:pt idx="13">
                  <c:v>29.027899999999999</c:v>
                </c:pt>
                <c:pt idx="14">
                  <c:v>29.027899999999999</c:v>
                </c:pt>
                <c:pt idx="15">
                  <c:v>29.027899999999999</c:v>
                </c:pt>
                <c:pt idx="16">
                  <c:v>29.027899999999999</c:v>
                </c:pt>
                <c:pt idx="17">
                  <c:v>29.027899999999999</c:v>
                </c:pt>
                <c:pt idx="18">
                  <c:v>29.027899999999999</c:v>
                </c:pt>
                <c:pt idx="19">
                  <c:v>29.027899999999999</c:v>
                </c:pt>
                <c:pt idx="20">
                  <c:v>29.027899999999999</c:v>
                </c:pt>
                <c:pt idx="21">
                  <c:v>29.027899999999999</c:v>
                </c:pt>
                <c:pt idx="22">
                  <c:v>29.027899999999999</c:v>
                </c:pt>
                <c:pt idx="36">
                  <c:v>49.8949</c:v>
                </c:pt>
                <c:pt idx="37">
                  <c:v>49.8949</c:v>
                </c:pt>
                <c:pt idx="38">
                  <c:v>49.8949</c:v>
                </c:pt>
                <c:pt idx="39">
                  <c:v>49.8949</c:v>
                </c:pt>
                <c:pt idx="40">
                  <c:v>49.8949</c:v>
                </c:pt>
                <c:pt idx="41">
                  <c:v>49.8949</c:v>
                </c:pt>
                <c:pt idx="42">
                  <c:v>49.8949</c:v>
                </c:pt>
                <c:pt idx="43">
                  <c:v>49.8949</c:v>
                </c:pt>
                <c:pt idx="44">
                  <c:v>49.8949</c:v>
                </c:pt>
                <c:pt idx="45">
                  <c:v>49.8949</c:v>
                </c:pt>
                <c:pt idx="46">
                  <c:v>49.8949</c:v>
                </c:pt>
                <c:pt idx="47">
                  <c:v>49.8949</c:v>
                </c:pt>
                <c:pt idx="48">
                  <c:v>49.8949</c:v>
                </c:pt>
                <c:pt idx="49">
                  <c:v>49.8949</c:v>
                </c:pt>
                <c:pt idx="50">
                  <c:v>49.8949</c:v>
                </c:pt>
                <c:pt idx="51">
                  <c:v>49.8949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'Trigo media fuerza'!$D$10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fuerza'!$D$12:$D$64</c:f>
              <c:numCache>
                <c:formatCode>#,##0.00</c:formatCode>
                <c:ptCount val="53"/>
                <c:pt idx="0">
                  <c:v>31.85</c:v>
                </c:pt>
                <c:pt idx="1">
                  <c:v>31.85</c:v>
                </c:pt>
                <c:pt idx="2">
                  <c:v>31.85</c:v>
                </c:pt>
                <c:pt idx="3">
                  <c:v>31.85</c:v>
                </c:pt>
                <c:pt idx="4">
                  <c:v>31.25</c:v>
                </c:pt>
                <c:pt idx="5">
                  <c:v>31.85</c:v>
                </c:pt>
                <c:pt idx="6">
                  <c:v>31.85</c:v>
                </c:pt>
                <c:pt idx="7">
                  <c:v>31.85</c:v>
                </c:pt>
                <c:pt idx="8">
                  <c:v>31.85</c:v>
                </c:pt>
                <c:pt idx="9">
                  <c:v>31.25</c:v>
                </c:pt>
                <c:pt idx="10">
                  <c:v>30.3</c:v>
                </c:pt>
                <c:pt idx="11">
                  <c:v>27.8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27.6</c:v>
                </c:pt>
                <c:pt idx="16">
                  <c:v>27.6</c:v>
                </c:pt>
                <c:pt idx="17">
                  <c:v>27.6</c:v>
                </c:pt>
                <c:pt idx="18">
                  <c:v>27.6</c:v>
                </c:pt>
                <c:pt idx="19">
                  <c:v>26.4</c:v>
                </c:pt>
                <c:pt idx="20">
                  <c:v>26.4</c:v>
                </c:pt>
                <c:pt idx="21">
                  <c:v>25.8</c:v>
                </c:pt>
                <c:pt idx="22">
                  <c:v>25.8</c:v>
                </c:pt>
                <c:pt idx="23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25.21</c:v>
                </c:pt>
                <c:pt idx="45">
                  <c:v>25.21</c:v>
                </c:pt>
                <c:pt idx="46">
                  <c:v>24.91</c:v>
                </c:pt>
                <c:pt idx="47">
                  <c:v>24.91</c:v>
                </c:pt>
                <c:pt idx="48">
                  <c:v>24.91</c:v>
                </c:pt>
                <c:pt idx="49">
                  <c:v>24.91</c:v>
                </c:pt>
                <c:pt idx="50">
                  <c:v>24.91</c:v>
                </c:pt>
                <c:pt idx="51">
                  <c:v>24.91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'Trigo media fuerza'!$F$10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fuerza'!$F$12:$F$64</c:f>
              <c:numCache>
                <c:formatCode>#,##0.00</c:formatCode>
                <c:ptCount val="53"/>
                <c:pt idx="0">
                  <c:v>33.35</c:v>
                </c:pt>
                <c:pt idx="1">
                  <c:v>33.35</c:v>
                </c:pt>
                <c:pt idx="2">
                  <c:v>33.35</c:v>
                </c:pt>
                <c:pt idx="3">
                  <c:v>33.35</c:v>
                </c:pt>
                <c:pt idx="4">
                  <c:v>32.75</c:v>
                </c:pt>
                <c:pt idx="5">
                  <c:v>33.356000000000002</c:v>
                </c:pt>
                <c:pt idx="6">
                  <c:v>33.356000000000002</c:v>
                </c:pt>
                <c:pt idx="7">
                  <c:v>33.356000000000002</c:v>
                </c:pt>
                <c:pt idx="8">
                  <c:v>33.356000000000002</c:v>
                </c:pt>
                <c:pt idx="9">
                  <c:v>32.75</c:v>
                </c:pt>
                <c:pt idx="10">
                  <c:v>31.8</c:v>
                </c:pt>
                <c:pt idx="11">
                  <c:v>28.75</c:v>
                </c:pt>
                <c:pt idx="12">
                  <c:v>28.5</c:v>
                </c:pt>
                <c:pt idx="13">
                  <c:v>28.5</c:v>
                </c:pt>
                <c:pt idx="14">
                  <c:v>28.5</c:v>
                </c:pt>
                <c:pt idx="15">
                  <c:v>29.1</c:v>
                </c:pt>
                <c:pt idx="16">
                  <c:v>29.1</c:v>
                </c:pt>
                <c:pt idx="17">
                  <c:v>29.1</c:v>
                </c:pt>
                <c:pt idx="18">
                  <c:v>29.1</c:v>
                </c:pt>
                <c:pt idx="19">
                  <c:v>27.9</c:v>
                </c:pt>
                <c:pt idx="20">
                  <c:v>27.9</c:v>
                </c:pt>
                <c:pt idx="21">
                  <c:v>27.3</c:v>
                </c:pt>
                <c:pt idx="22">
                  <c:v>27.3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26.71</c:v>
                </c:pt>
                <c:pt idx="45">
                  <c:v>26.71</c:v>
                </c:pt>
                <c:pt idx="46">
                  <c:v>26.41</c:v>
                </c:pt>
                <c:pt idx="47">
                  <c:v>26.41</c:v>
                </c:pt>
                <c:pt idx="48">
                  <c:v>26.41</c:v>
                </c:pt>
                <c:pt idx="49">
                  <c:v>26.41</c:v>
                </c:pt>
                <c:pt idx="50">
                  <c:v>26.41</c:v>
                </c:pt>
                <c:pt idx="51">
                  <c:v>26.41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40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5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pienso'!$T$39:$AE$39</c:f>
              <c:numCache>
                <c:formatCode>0.00</c:formatCode>
                <c:ptCount val="12"/>
                <c:pt idx="0">
                  <c:v>25.990000000000002</c:v>
                </c:pt>
                <c:pt idx="1">
                  <c:v>25.54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'Trigo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pienso'!$T$40:$AE$40</c:f>
              <c:numCache>
                <c:formatCode>0.00</c:formatCode>
                <c:ptCount val="12"/>
                <c:pt idx="0">
                  <c:v>13.82</c:v>
                </c:pt>
                <c:pt idx="1">
                  <c:v>13.82</c:v>
                </c:pt>
                <c:pt idx="2">
                  <c:v>13.82</c:v>
                </c:pt>
                <c:pt idx="3">
                  <c:v>13.82</c:v>
                </c:pt>
                <c:pt idx="4">
                  <c:v>13.82</c:v>
                </c:pt>
                <c:pt idx="5">
                  <c:v>13.82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pienso'!$S$41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pienso'!$T$41:$AE$41</c:f>
              <c:numCache>
                <c:formatCode>0.00</c:formatCode>
                <c:ptCount val="12"/>
                <c:pt idx="0">
                  <c:v>17.885000000000002</c:v>
                </c:pt>
                <c:pt idx="1">
                  <c:v>17.914999999999996</c:v>
                </c:pt>
                <c:pt idx="2">
                  <c:v>19.276195918927474</c:v>
                </c:pt>
                <c:pt idx="3">
                  <c:v>19.312666666666669</c:v>
                </c:pt>
                <c:pt idx="4">
                  <c:v>19.180833333333329</c:v>
                </c:pt>
                <c:pt idx="5">
                  <c:v>22.251666666666665</c:v>
                </c:pt>
                <c:pt idx="8">
                  <c:v>19.260000000000002</c:v>
                </c:pt>
                <c:pt idx="9">
                  <c:v>19.779999999999998</c:v>
                </c:pt>
                <c:pt idx="10">
                  <c:v>20.483333333333334</c:v>
                </c:pt>
                <c:pt idx="11">
                  <c:v>20.495000000000001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'Trigo pienso'!$S$42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pienso'!$T$42:$AE$42</c:f>
              <c:numCache>
                <c:formatCode>0.00</c:formatCode>
                <c:ptCount val="12"/>
                <c:pt idx="0">
                  <c:v>31.25</c:v>
                </c:pt>
                <c:pt idx="1">
                  <c:v>31.1</c:v>
                </c:pt>
                <c:pt idx="2">
                  <c:v>28.99</c:v>
                </c:pt>
                <c:pt idx="3">
                  <c:v>26.725000000000001</c:v>
                </c:pt>
                <c:pt idx="4">
                  <c:v>26.4</c:v>
                </c:pt>
                <c:pt idx="5">
                  <c:v>25.2</c:v>
                </c:pt>
                <c:pt idx="8">
                  <c:v>23.56</c:v>
                </c:pt>
                <c:pt idx="9">
                  <c:v>23.56</c:v>
                </c:pt>
                <c:pt idx="10">
                  <c:v>23.26</c:v>
                </c:pt>
                <c:pt idx="1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pienso'!$T$60:$AE$60</c:f>
              <c:numCache>
                <c:formatCode>0.00</c:formatCode>
                <c:ptCount val="12"/>
                <c:pt idx="0">
                  <c:v>26.939999999999998</c:v>
                </c:pt>
                <c:pt idx="1">
                  <c:v>26.49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'Trigo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pienso'!$T$61:$AE$61</c:f>
              <c:numCache>
                <c:formatCode>0.00</c:formatCode>
                <c:ptCount val="12"/>
                <c:pt idx="0">
                  <c:v>16.689999999999998</c:v>
                </c:pt>
                <c:pt idx="1">
                  <c:v>16.689999999999998</c:v>
                </c:pt>
                <c:pt idx="2">
                  <c:v>16.07</c:v>
                </c:pt>
                <c:pt idx="3">
                  <c:v>16.07</c:v>
                </c:pt>
                <c:pt idx="4">
                  <c:v>15.844999999999999</c:v>
                </c:pt>
                <c:pt idx="5">
                  <c:v>16.82</c:v>
                </c:pt>
                <c:pt idx="6">
                  <c:v>17.25</c:v>
                </c:pt>
                <c:pt idx="7">
                  <c:v>17.53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pienso'!$S$62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pienso'!$T$62:$AE$62</c:f>
              <c:numCache>
                <c:formatCode>0.00</c:formatCode>
                <c:ptCount val="12"/>
                <c:pt idx="0">
                  <c:v>19.78</c:v>
                </c:pt>
                <c:pt idx="1">
                  <c:v>19.7315</c:v>
                </c:pt>
                <c:pt idx="2">
                  <c:v>21.071195918927476</c:v>
                </c:pt>
                <c:pt idx="3">
                  <c:v>21.173000000000002</c:v>
                </c:pt>
                <c:pt idx="4">
                  <c:v>21.137500000000003</c:v>
                </c:pt>
                <c:pt idx="5">
                  <c:v>22.235000000000003</c:v>
                </c:pt>
                <c:pt idx="6">
                  <c:v>19.173333333333336</c:v>
                </c:pt>
                <c:pt idx="7">
                  <c:v>18.72666666666667</c:v>
                </c:pt>
                <c:pt idx="8">
                  <c:v>21.254999999999999</c:v>
                </c:pt>
                <c:pt idx="9">
                  <c:v>21.928333333333331</c:v>
                </c:pt>
                <c:pt idx="10">
                  <c:v>22.566666666666663</c:v>
                </c:pt>
                <c:pt idx="11">
                  <c:v>22.788333333333338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'Trigo pienso'!$S$63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pienso'!$T$63:$AE$63</c:f>
              <c:numCache>
                <c:formatCode>0.00</c:formatCode>
                <c:ptCount val="12"/>
                <c:pt idx="0">
                  <c:v>32.75</c:v>
                </c:pt>
                <c:pt idx="1">
                  <c:v>32.6</c:v>
                </c:pt>
                <c:pt idx="2">
                  <c:v>30.380000000000003</c:v>
                </c:pt>
                <c:pt idx="3">
                  <c:v>28.225000000000001</c:v>
                </c:pt>
                <c:pt idx="4">
                  <c:v>27.9</c:v>
                </c:pt>
                <c:pt idx="5">
                  <c:v>26.7</c:v>
                </c:pt>
                <c:pt idx="8">
                  <c:v>25.06</c:v>
                </c:pt>
                <c:pt idx="9">
                  <c:v>25.06</c:v>
                </c:pt>
                <c:pt idx="10">
                  <c:v>24.76</c:v>
                </c:pt>
                <c:pt idx="11">
                  <c:v>24.46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pienso'!$C$12:$C$64</c:f>
              <c:numCache>
                <c:formatCode>#,##0.00</c:formatCode>
                <c:ptCount val="53"/>
                <c:pt idx="0">
                  <c:v>29.027899999999999</c:v>
                </c:pt>
                <c:pt idx="1">
                  <c:v>29.027899999999999</c:v>
                </c:pt>
                <c:pt idx="2">
                  <c:v>29.027899999999999</c:v>
                </c:pt>
                <c:pt idx="3">
                  <c:v>29.027899999999999</c:v>
                </c:pt>
                <c:pt idx="4">
                  <c:v>29.027899999999999</c:v>
                </c:pt>
                <c:pt idx="5">
                  <c:v>29.027899999999999</c:v>
                </c:pt>
                <c:pt idx="6">
                  <c:v>29.027899999999999</c:v>
                </c:pt>
                <c:pt idx="7">
                  <c:v>29.027899999999999</c:v>
                </c:pt>
                <c:pt idx="8">
                  <c:v>29.027899999999999</c:v>
                </c:pt>
                <c:pt idx="9">
                  <c:v>29.027899999999999</c:v>
                </c:pt>
                <c:pt idx="10">
                  <c:v>29.027899999999999</c:v>
                </c:pt>
                <c:pt idx="11">
                  <c:v>29.027899999999999</c:v>
                </c:pt>
                <c:pt idx="12">
                  <c:v>29.027899999999999</c:v>
                </c:pt>
                <c:pt idx="13">
                  <c:v>29.027899999999999</c:v>
                </c:pt>
                <c:pt idx="14">
                  <c:v>29.027899999999999</c:v>
                </c:pt>
                <c:pt idx="15">
                  <c:v>29.027899999999999</c:v>
                </c:pt>
                <c:pt idx="16">
                  <c:v>29.027899999999999</c:v>
                </c:pt>
                <c:pt idx="17">
                  <c:v>29.027899999999999</c:v>
                </c:pt>
                <c:pt idx="18">
                  <c:v>29.027899999999999</c:v>
                </c:pt>
                <c:pt idx="19">
                  <c:v>29.027899999999999</c:v>
                </c:pt>
                <c:pt idx="20">
                  <c:v>29.027899999999999</c:v>
                </c:pt>
                <c:pt idx="21">
                  <c:v>29.027899999999999</c:v>
                </c:pt>
                <c:pt idx="22">
                  <c:v>29.027899999999999</c:v>
                </c:pt>
                <c:pt idx="35">
                  <c:v>49.8949</c:v>
                </c:pt>
                <c:pt idx="36">
                  <c:v>49.8949</c:v>
                </c:pt>
                <c:pt idx="37">
                  <c:v>49.8949</c:v>
                </c:pt>
                <c:pt idx="38">
                  <c:v>49.8949</c:v>
                </c:pt>
                <c:pt idx="39">
                  <c:v>49.8949</c:v>
                </c:pt>
                <c:pt idx="40">
                  <c:v>49.8949</c:v>
                </c:pt>
                <c:pt idx="41">
                  <c:v>49.8949</c:v>
                </c:pt>
                <c:pt idx="42">
                  <c:v>49.8949</c:v>
                </c:pt>
                <c:pt idx="43">
                  <c:v>49.8949</c:v>
                </c:pt>
                <c:pt idx="44">
                  <c:v>49.8949</c:v>
                </c:pt>
                <c:pt idx="45">
                  <c:v>49.8949</c:v>
                </c:pt>
                <c:pt idx="46">
                  <c:v>49.8949</c:v>
                </c:pt>
                <c:pt idx="47">
                  <c:v>49.8949</c:v>
                </c:pt>
                <c:pt idx="48">
                  <c:v>49.8949</c:v>
                </c:pt>
                <c:pt idx="49">
                  <c:v>49.8949</c:v>
                </c:pt>
                <c:pt idx="50">
                  <c:v>49.8949</c:v>
                </c:pt>
                <c:pt idx="51">
                  <c:v>49.8949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'Trigo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pienso'!$D$12:$D$64</c:f>
              <c:numCache>
                <c:formatCode>#,##0.00</c:formatCode>
                <c:ptCount val="53"/>
                <c:pt idx="0">
                  <c:v>31.25</c:v>
                </c:pt>
                <c:pt idx="1">
                  <c:v>31.25</c:v>
                </c:pt>
                <c:pt idx="2">
                  <c:v>31.25</c:v>
                </c:pt>
                <c:pt idx="3">
                  <c:v>31.25</c:v>
                </c:pt>
                <c:pt idx="4">
                  <c:v>30.65</c:v>
                </c:pt>
                <c:pt idx="5">
                  <c:v>31.25</c:v>
                </c:pt>
                <c:pt idx="6">
                  <c:v>31.25</c:v>
                </c:pt>
                <c:pt idx="7">
                  <c:v>31.25</c:v>
                </c:pt>
                <c:pt idx="8">
                  <c:v>31.25</c:v>
                </c:pt>
                <c:pt idx="9">
                  <c:v>30.5</c:v>
                </c:pt>
                <c:pt idx="10">
                  <c:v>29.5</c:v>
                </c:pt>
                <c:pt idx="11">
                  <c:v>27.25</c:v>
                </c:pt>
                <c:pt idx="12">
                  <c:v>26.45</c:v>
                </c:pt>
                <c:pt idx="13">
                  <c:v>26.45</c:v>
                </c:pt>
                <c:pt idx="14">
                  <c:v>26.45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25.8</c:v>
                </c:pt>
                <c:pt idx="20">
                  <c:v>25.8</c:v>
                </c:pt>
                <c:pt idx="21">
                  <c:v>25.2</c:v>
                </c:pt>
                <c:pt idx="22">
                  <c:v>25.2</c:v>
                </c:pt>
                <c:pt idx="35">
                  <c:v>23.56</c:v>
                </c:pt>
                <c:pt idx="36">
                  <c:v>23.56</c:v>
                </c:pt>
                <c:pt idx="37">
                  <c:v>23.56</c:v>
                </c:pt>
                <c:pt idx="38">
                  <c:v>23.56</c:v>
                </c:pt>
                <c:pt idx="39">
                  <c:v>23.56</c:v>
                </c:pt>
                <c:pt idx="40">
                  <c:v>23.56</c:v>
                </c:pt>
                <c:pt idx="41">
                  <c:v>23.56</c:v>
                </c:pt>
                <c:pt idx="42">
                  <c:v>23.56</c:v>
                </c:pt>
                <c:pt idx="43">
                  <c:v>23.56</c:v>
                </c:pt>
                <c:pt idx="44">
                  <c:v>23.56</c:v>
                </c:pt>
                <c:pt idx="45">
                  <c:v>23.26</c:v>
                </c:pt>
                <c:pt idx="46">
                  <c:v>22.96</c:v>
                </c:pt>
                <c:pt idx="47">
                  <c:v>22.96</c:v>
                </c:pt>
                <c:pt idx="48">
                  <c:v>22.96</c:v>
                </c:pt>
                <c:pt idx="49">
                  <c:v>22.96</c:v>
                </c:pt>
                <c:pt idx="50">
                  <c:v>22.96</c:v>
                </c:pt>
                <c:pt idx="5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'Trigo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pienso'!$F$12:$F$64</c:f>
              <c:numCache>
                <c:formatCode>#,##0.00</c:formatCode>
                <c:ptCount val="53"/>
                <c:pt idx="0">
                  <c:v>32.75</c:v>
                </c:pt>
                <c:pt idx="1">
                  <c:v>32.75</c:v>
                </c:pt>
                <c:pt idx="2">
                  <c:v>32.75</c:v>
                </c:pt>
                <c:pt idx="3">
                  <c:v>32.75</c:v>
                </c:pt>
                <c:pt idx="4">
                  <c:v>32.15</c:v>
                </c:pt>
                <c:pt idx="5">
                  <c:v>32.75</c:v>
                </c:pt>
                <c:pt idx="6">
                  <c:v>32.75</c:v>
                </c:pt>
                <c:pt idx="7">
                  <c:v>32.75</c:v>
                </c:pt>
                <c:pt idx="8">
                  <c:v>32.75</c:v>
                </c:pt>
                <c:pt idx="9">
                  <c:v>32</c:v>
                </c:pt>
                <c:pt idx="10">
                  <c:v>31</c:v>
                </c:pt>
                <c:pt idx="11">
                  <c:v>28.200000000000003</c:v>
                </c:pt>
                <c:pt idx="12">
                  <c:v>27.95</c:v>
                </c:pt>
                <c:pt idx="13">
                  <c:v>27.95</c:v>
                </c:pt>
                <c:pt idx="14">
                  <c:v>27.95</c:v>
                </c:pt>
                <c:pt idx="15">
                  <c:v>28.5</c:v>
                </c:pt>
                <c:pt idx="16">
                  <c:v>28.5</c:v>
                </c:pt>
                <c:pt idx="17">
                  <c:v>28.5</c:v>
                </c:pt>
                <c:pt idx="18">
                  <c:v>28.5</c:v>
                </c:pt>
                <c:pt idx="19">
                  <c:v>27.3</c:v>
                </c:pt>
                <c:pt idx="20">
                  <c:v>27.3</c:v>
                </c:pt>
                <c:pt idx="21">
                  <c:v>26.7</c:v>
                </c:pt>
                <c:pt idx="22">
                  <c:v>26.7</c:v>
                </c:pt>
                <c:pt idx="35">
                  <c:v>25.06</c:v>
                </c:pt>
                <c:pt idx="36">
                  <c:v>25.06</c:v>
                </c:pt>
                <c:pt idx="37">
                  <c:v>25.06</c:v>
                </c:pt>
                <c:pt idx="38">
                  <c:v>25.06</c:v>
                </c:pt>
                <c:pt idx="39">
                  <c:v>25.06</c:v>
                </c:pt>
                <c:pt idx="40">
                  <c:v>25.06</c:v>
                </c:pt>
                <c:pt idx="41">
                  <c:v>25.06</c:v>
                </c:pt>
                <c:pt idx="42">
                  <c:v>25.06</c:v>
                </c:pt>
                <c:pt idx="43">
                  <c:v>25.06</c:v>
                </c:pt>
                <c:pt idx="44">
                  <c:v>25.06</c:v>
                </c:pt>
                <c:pt idx="45">
                  <c:v>24.76</c:v>
                </c:pt>
                <c:pt idx="46">
                  <c:v>24.46</c:v>
                </c:pt>
                <c:pt idx="47">
                  <c:v>24.46</c:v>
                </c:pt>
                <c:pt idx="48">
                  <c:v>24.46</c:v>
                </c:pt>
                <c:pt idx="49">
                  <c:v>24.46</c:v>
                </c:pt>
                <c:pt idx="50">
                  <c:v>24.46</c:v>
                </c:pt>
                <c:pt idx="51">
                  <c:v>24.46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7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1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2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3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4">
        <row r="9">
          <cell r="D9">
            <v>31.25</v>
          </cell>
          <cell r="F9">
            <v>31.85</v>
          </cell>
          <cell r="G9">
            <v>32.75</v>
          </cell>
        </row>
        <row r="10">
          <cell r="D10">
            <v>30.65</v>
          </cell>
          <cell r="F10">
            <v>31.25</v>
          </cell>
          <cell r="G10">
            <v>32.15</v>
          </cell>
        </row>
      </sheetData>
      <sheetData sheetId="5">
        <row r="9">
          <cell r="D9">
            <v>31.85</v>
          </cell>
          <cell r="F9">
            <v>32.450000000000003</v>
          </cell>
          <cell r="G9">
            <v>33.356000000000002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6">
        <row r="9">
          <cell r="D9">
            <v>31.85</v>
          </cell>
          <cell r="F9">
            <v>32.450000000000003</v>
          </cell>
          <cell r="G9">
            <v>33.356000000000002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7">
        <row r="9">
          <cell r="D9">
            <v>31.85</v>
          </cell>
          <cell r="F9">
            <v>32.450000000000003</v>
          </cell>
          <cell r="G9">
            <v>33.356000000000002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8">
        <row r="9">
          <cell r="D9">
            <v>31.85</v>
          </cell>
          <cell r="F9">
            <v>32.450000000000003</v>
          </cell>
          <cell r="G9">
            <v>33.356000000000002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9">
        <row r="9">
          <cell r="D9">
            <v>31.25</v>
          </cell>
          <cell r="F9">
            <v>31.85</v>
          </cell>
          <cell r="G9">
            <v>32.75</v>
          </cell>
        </row>
        <row r="10">
          <cell r="D10">
            <v>30.5</v>
          </cell>
          <cell r="F10">
            <v>31.1</v>
          </cell>
          <cell r="G10">
            <v>32</v>
          </cell>
        </row>
      </sheetData>
      <sheetData sheetId="10">
        <row r="9">
          <cell r="D9">
            <v>30.3</v>
          </cell>
          <cell r="F9">
            <v>30.9</v>
          </cell>
          <cell r="G9">
            <v>31.8</v>
          </cell>
        </row>
        <row r="10">
          <cell r="D10">
            <v>29.5</v>
          </cell>
          <cell r="F10">
            <v>30.1</v>
          </cell>
          <cell r="G10">
            <v>31</v>
          </cell>
        </row>
      </sheetData>
      <sheetData sheetId="11">
        <row r="9">
          <cell r="D9">
            <v>27.8</v>
          </cell>
          <cell r="F9">
            <v>28.4</v>
          </cell>
          <cell r="G9">
            <v>28.75</v>
          </cell>
        </row>
        <row r="10">
          <cell r="D10">
            <v>27.25</v>
          </cell>
          <cell r="F10">
            <v>27.85</v>
          </cell>
          <cell r="G10">
            <v>28.200000000000003</v>
          </cell>
        </row>
      </sheetData>
      <sheetData sheetId="12">
        <row r="9">
          <cell r="D9">
            <v>27</v>
          </cell>
          <cell r="F9">
            <v>27.6</v>
          </cell>
          <cell r="G9">
            <v>28.5</v>
          </cell>
        </row>
        <row r="10">
          <cell r="D10">
            <v>26.45</v>
          </cell>
          <cell r="F10">
            <v>27.05</v>
          </cell>
          <cell r="G10">
            <v>27.95</v>
          </cell>
        </row>
      </sheetData>
      <sheetData sheetId="13">
        <row r="9">
          <cell r="D9">
            <v>27</v>
          </cell>
          <cell r="F9">
            <v>27.6</v>
          </cell>
          <cell r="G9">
            <v>28.5</v>
          </cell>
        </row>
        <row r="10">
          <cell r="D10">
            <v>26.45</v>
          </cell>
          <cell r="F10">
            <v>27.05</v>
          </cell>
          <cell r="G10">
            <v>27.95</v>
          </cell>
        </row>
      </sheetData>
      <sheetData sheetId="14">
        <row r="9">
          <cell r="D9">
            <v>27</v>
          </cell>
          <cell r="F9">
            <v>27.6</v>
          </cell>
          <cell r="G9">
            <v>28.5</v>
          </cell>
        </row>
        <row r="10">
          <cell r="D10">
            <v>26.45</v>
          </cell>
          <cell r="F10">
            <v>27.05</v>
          </cell>
          <cell r="G10">
            <v>27.95</v>
          </cell>
        </row>
      </sheetData>
      <sheetData sheetId="15">
        <row r="9">
          <cell r="D9">
            <v>27.6</v>
          </cell>
          <cell r="F9">
            <v>28.2</v>
          </cell>
          <cell r="G9">
            <v>29.1</v>
          </cell>
        </row>
        <row r="10">
          <cell r="D10">
            <v>27</v>
          </cell>
          <cell r="F10">
            <v>27.6</v>
          </cell>
          <cell r="G10">
            <v>28.5</v>
          </cell>
        </row>
      </sheetData>
      <sheetData sheetId="16">
        <row r="9">
          <cell r="D9">
            <v>27.6</v>
          </cell>
          <cell r="F9">
            <v>28.2</v>
          </cell>
          <cell r="G9">
            <v>29.1</v>
          </cell>
        </row>
        <row r="10">
          <cell r="D10">
            <v>27</v>
          </cell>
          <cell r="F10">
            <v>27.6</v>
          </cell>
          <cell r="G10">
            <v>28.5</v>
          </cell>
        </row>
      </sheetData>
      <sheetData sheetId="17">
        <row r="9">
          <cell r="D9">
            <v>27.6</v>
          </cell>
          <cell r="F9">
            <v>28.2</v>
          </cell>
          <cell r="G9">
            <v>29.1</v>
          </cell>
        </row>
        <row r="10">
          <cell r="D10">
            <v>27</v>
          </cell>
          <cell r="F10">
            <v>27.6</v>
          </cell>
          <cell r="G10">
            <v>28.5</v>
          </cell>
        </row>
      </sheetData>
      <sheetData sheetId="18">
        <row r="9">
          <cell r="D9">
            <v>27.6</v>
          </cell>
          <cell r="F9">
            <v>28.2</v>
          </cell>
          <cell r="G9">
            <v>29.1</v>
          </cell>
        </row>
        <row r="10">
          <cell r="D10">
            <v>27</v>
          </cell>
          <cell r="F10">
            <v>27.6</v>
          </cell>
          <cell r="G10">
            <v>28.5</v>
          </cell>
        </row>
      </sheetData>
      <sheetData sheetId="19">
        <row r="9">
          <cell r="D9">
            <v>26.4</v>
          </cell>
          <cell r="F9">
            <v>27</v>
          </cell>
          <cell r="G9">
            <v>27.9</v>
          </cell>
        </row>
        <row r="10">
          <cell r="D10">
            <v>25.8</v>
          </cell>
          <cell r="F10">
            <v>26.4</v>
          </cell>
          <cell r="G10">
            <v>27.3</v>
          </cell>
        </row>
      </sheetData>
      <sheetData sheetId="20">
        <row r="9">
          <cell r="D9">
            <v>26.4</v>
          </cell>
          <cell r="F9">
            <v>27</v>
          </cell>
          <cell r="G9">
            <v>27.9</v>
          </cell>
        </row>
        <row r="10">
          <cell r="D10">
            <v>25.8</v>
          </cell>
          <cell r="F10">
            <v>26.4</v>
          </cell>
          <cell r="G10">
            <v>27.3</v>
          </cell>
        </row>
      </sheetData>
      <sheetData sheetId="21">
        <row r="9">
          <cell r="D9">
            <v>25.8</v>
          </cell>
          <cell r="F9">
            <v>26.4</v>
          </cell>
          <cell r="G9">
            <v>27.3</v>
          </cell>
        </row>
        <row r="10">
          <cell r="D10">
            <v>25.2</v>
          </cell>
          <cell r="F10">
            <v>25.8</v>
          </cell>
          <cell r="G10">
            <v>26.7</v>
          </cell>
        </row>
      </sheetData>
      <sheetData sheetId="22">
        <row r="9">
          <cell r="D9">
            <v>25.8</v>
          </cell>
          <cell r="F9">
            <v>26.4</v>
          </cell>
          <cell r="G9">
            <v>27.3</v>
          </cell>
        </row>
        <row r="10">
          <cell r="D10">
            <v>25.2</v>
          </cell>
          <cell r="F10">
            <v>25.8</v>
          </cell>
          <cell r="G10">
            <v>26.7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36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37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38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39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0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1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2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3">
        <row r="9">
          <cell r="D9" t="str">
            <v>s.c.</v>
          </cell>
          <cell r="F9" t="str">
            <v>-</v>
          </cell>
          <cell r="G9" t="str">
            <v>-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4">
        <row r="9">
          <cell r="D9">
            <v>25.21</v>
          </cell>
          <cell r="F9">
            <v>25.81</v>
          </cell>
          <cell r="G9">
            <v>26.71</v>
          </cell>
        </row>
        <row r="10">
          <cell r="D10">
            <v>23.56</v>
          </cell>
          <cell r="F10">
            <v>24.16</v>
          </cell>
          <cell r="G10">
            <v>25.06</v>
          </cell>
        </row>
      </sheetData>
      <sheetData sheetId="45">
        <row r="9">
          <cell r="D9">
            <v>25.21</v>
          </cell>
          <cell r="F9">
            <v>25.81</v>
          </cell>
          <cell r="G9">
            <v>26.71</v>
          </cell>
        </row>
        <row r="10">
          <cell r="D10">
            <v>23.26</v>
          </cell>
          <cell r="F10">
            <v>23.86</v>
          </cell>
          <cell r="G10">
            <v>24.76</v>
          </cell>
        </row>
      </sheetData>
      <sheetData sheetId="46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  <sheetData sheetId="47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  <sheetData sheetId="48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  <sheetData sheetId="49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  <sheetData sheetId="50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  <sheetData sheetId="51">
        <row r="9">
          <cell r="D9">
            <v>24.91</v>
          </cell>
          <cell r="F9">
            <v>25.51</v>
          </cell>
          <cell r="G9">
            <v>26.41</v>
          </cell>
        </row>
        <row r="10">
          <cell r="D10">
            <v>22.96</v>
          </cell>
          <cell r="F10">
            <v>23.56</v>
          </cell>
          <cell r="G10">
            <v>24.46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  <c r="T3" s="14" t="s">
        <v>27</v>
      </c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3" t="s">
        <v>25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26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5" t="s">
        <v>34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4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37.5" customHeight="1">
      <c r="B10" s="40" t="s">
        <v>0</v>
      </c>
      <c r="C10" s="9" t="s">
        <v>20</v>
      </c>
      <c r="D10" s="9" t="s">
        <v>21</v>
      </c>
      <c r="E10" s="9" t="s">
        <v>22</v>
      </c>
      <c r="F10" s="10" t="s">
        <v>23</v>
      </c>
    </row>
    <row r="11" spans="2:36" ht="12.75" customHeight="1">
      <c r="B11" s="40"/>
      <c r="C11" s="41" t="s">
        <v>15</v>
      </c>
      <c r="D11" s="41"/>
      <c r="E11" s="41"/>
      <c r="F11" s="42"/>
    </row>
    <row r="12" spans="2:36" ht="9.9499999999999993" customHeight="1">
      <c r="B12" s="30">
        <v>1</v>
      </c>
      <c r="C12" s="31">
        <v>29.027899999999999</v>
      </c>
      <c r="D12" s="31">
        <f>'[1]01'!$D$9</f>
        <v>31.85</v>
      </c>
      <c r="E12" s="31">
        <f>'[1]01'!$F$9</f>
        <v>32.450000000000003</v>
      </c>
      <c r="F12" s="31">
        <f>'[1]01'!$G$9</f>
        <v>33.35</v>
      </c>
    </row>
    <row r="13" spans="2:36" ht="9.9499999999999993" customHeight="1">
      <c r="B13" s="32">
        <v>2</v>
      </c>
      <c r="C13" s="33">
        <v>29.027899999999999</v>
      </c>
      <c r="D13" s="33">
        <f>'[1]02'!$D$9</f>
        <v>31.85</v>
      </c>
      <c r="E13" s="33">
        <f>'[1]02'!$F$9</f>
        <v>32.450000000000003</v>
      </c>
      <c r="F13" s="33">
        <f>'[1]02'!$G$9</f>
        <v>33.35</v>
      </c>
    </row>
    <row r="14" spans="2:36" ht="9.9499999999999993" customHeight="1">
      <c r="B14" s="34">
        <v>3</v>
      </c>
      <c r="C14" s="31">
        <v>29.027899999999999</v>
      </c>
      <c r="D14" s="31">
        <f>'[1]03'!$D$9</f>
        <v>31.85</v>
      </c>
      <c r="E14" s="31">
        <f>'[1]03'!$F$9</f>
        <v>32.450000000000003</v>
      </c>
      <c r="F14" s="31">
        <f>'[1]03'!$G$9</f>
        <v>33.35</v>
      </c>
    </row>
    <row r="15" spans="2:36" ht="9.9499999999999993" customHeight="1">
      <c r="B15" s="32">
        <v>4</v>
      </c>
      <c r="C15" s="33">
        <v>29.027899999999999</v>
      </c>
      <c r="D15" s="33">
        <f>'[1]04'!$D$9</f>
        <v>31.85</v>
      </c>
      <c r="E15" s="33">
        <f>'[1]04'!$F$9</f>
        <v>32.450000000000003</v>
      </c>
      <c r="F15" s="33">
        <f>'[1]04'!$G$9</f>
        <v>33.35</v>
      </c>
    </row>
    <row r="16" spans="2:36" ht="9.9499999999999993" customHeight="1">
      <c r="B16" s="34">
        <v>5</v>
      </c>
      <c r="C16" s="31">
        <v>29.027899999999999</v>
      </c>
      <c r="D16" s="31">
        <f>'[1]05'!$D$9</f>
        <v>31.25</v>
      </c>
      <c r="E16" s="31">
        <f>'[1]05'!$F$9</f>
        <v>31.85</v>
      </c>
      <c r="F16" s="31">
        <f>'[1]05'!$G$9</f>
        <v>32.75</v>
      </c>
    </row>
    <row r="17" spans="2:32" ht="9.9499999999999993" customHeight="1">
      <c r="B17" s="32">
        <v>6</v>
      </c>
      <c r="C17" s="33">
        <v>29.027899999999999</v>
      </c>
      <c r="D17" s="33">
        <f>'[1]06'!$D$9</f>
        <v>31.85</v>
      </c>
      <c r="E17" s="33">
        <f>'[1]06'!$F$9</f>
        <v>32.450000000000003</v>
      </c>
      <c r="F17" s="33">
        <f>'[1]06'!$G$9</f>
        <v>33.356000000000002</v>
      </c>
    </row>
    <row r="18" spans="2:32" ht="9.9499999999999993" customHeight="1">
      <c r="B18" s="34">
        <v>7</v>
      </c>
      <c r="C18" s="31">
        <v>29.027899999999999</v>
      </c>
      <c r="D18" s="31">
        <f>'[1]07'!$D$9</f>
        <v>31.85</v>
      </c>
      <c r="E18" s="31">
        <f>'[1]07'!$F$9</f>
        <v>32.450000000000003</v>
      </c>
      <c r="F18" s="31">
        <f>'[1]07'!$G$9</f>
        <v>33.356000000000002</v>
      </c>
    </row>
    <row r="19" spans="2:32" ht="9.9499999999999993" customHeight="1">
      <c r="B19" s="32">
        <v>8</v>
      </c>
      <c r="C19" s="33">
        <v>29.027899999999999</v>
      </c>
      <c r="D19" s="33">
        <f>'[1]08'!$D$9</f>
        <v>31.85</v>
      </c>
      <c r="E19" s="33">
        <f>'[1]08'!$F$9</f>
        <v>32.450000000000003</v>
      </c>
      <c r="F19" s="33">
        <f>'[1]08'!$G$9</f>
        <v>33.356000000000002</v>
      </c>
    </row>
    <row r="20" spans="2:32" ht="9.9499999999999993" customHeight="1">
      <c r="B20" s="34">
        <v>9</v>
      </c>
      <c r="C20" s="31">
        <v>29.027899999999999</v>
      </c>
      <c r="D20" s="31">
        <f>'[1]09'!$D$9</f>
        <v>31.85</v>
      </c>
      <c r="E20" s="31">
        <f>'[1]09'!$F$9</f>
        <v>32.450000000000003</v>
      </c>
      <c r="F20" s="31">
        <f>'[1]09'!$G$9</f>
        <v>33.356000000000002</v>
      </c>
    </row>
    <row r="21" spans="2:32" ht="9.9499999999999993" customHeight="1">
      <c r="B21" s="32">
        <v>10</v>
      </c>
      <c r="C21" s="33">
        <v>29.027899999999999</v>
      </c>
      <c r="D21" s="33">
        <f>'[1]10'!$D$9</f>
        <v>31.25</v>
      </c>
      <c r="E21" s="33">
        <f>'[1]10'!$F$9</f>
        <v>31.85</v>
      </c>
      <c r="F21" s="33">
        <f>'[1]10'!$G$9</f>
        <v>32.75</v>
      </c>
    </row>
    <row r="22" spans="2:32" ht="9.9499999999999993" customHeight="1">
      <c r="B22" s="34">
        <v>11</v>
      </c>
      <c r="C22" s="31">
        <v>29.027899999999999</v>
      </c>
      <c r="D22" s="31">
        <f>'[1]11'!$D$9</f>
        <v>30.3</v>
      </c>
      <c r="E22" s="31">
        <f>'[1]11'!$F$9</f>
        <v>30.9</v>
      </c>
      <c r="F22" s="31">
        <f>'[1]11'!$G$9</f>
        <v>31.8</v>
      </c>
    </row>
    <row r="23" spans="2:32" ht="9.9499999999999993" customHeight="1">
      <c r="B23" s="32">
        <v>12</v>
      </c>
      <c r="C23" s="33">
        <v>29.027899999999999</v>
      </c>
      <c r="D23" s="33">
        <f>'[1]12'!$D$9</f>
        <v>27.8</v>
      </c>
      <c r="E23" s="33">
        <f>'[1]12'!$F$9</f>
        <v>28.4</v>
      </c>
      <c r="F23" s="33">
        <f>'[1]12'!$G$9</f>
        <v>28.75</v>
      </c>
    </row>
    <row r="24" spans="2:32" ht="9.9499999999999993" customHeight="1">
      <c r="B24" s="34">
        <v>13</v>
      </c>
      <c r="C24" s="31">
        <v>29.027899999999999</v>
      </c>
      <c r="D24" s="31">
        <f>'[1]13'!$D$9</f>
        <v>27</v>
      </c>
      <c r="E24" s="31">
        <f>'[1]13'!$F$9</f>
        <v>27.6</v>
      </c>
      <c r="F24" s="31">
        <f>'[1]13'!$G$9</f>
        <v>28.5</v>
      </c>
    </row>
    <row r="25" spans="2:32" ht="9.9499999999999993" customHeight="1">
      <c r="B25" s="32">
        <v>14</v>
      </c>
      <c r="C25" s="33">
        <v>29.027899999999999</v>
      </c>
      <c r="D25" s="33">
        <f>'[1]14'!$D$9</f>
        <v>27</v>
      </c>
      <c r="E25" s="33">
        <f>'[1]14'!$F$9</f>
        <v>27.6</v>
      </c>
      <c r="F25" s="33">
        <f>'[1]14'!$G$9</f>
        <v>28.5</v>
      </c>
      <c r="S25" s="16" t="s">
        <v>28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1">
        <v>29.027899999999999</v>
      </c>
      <c r="D26" s="31">
        <f>'[1]15'!$D$9</f>
        <v>27</v>
      </c>
      <c r="E26" s="31">
        <f>'[1]15'!$F$9</f>
        <v>27.6</v>
      </c>
      <c r="F26" s="31">
        <f>'[1]15'!$G$9</f>
        <v>28.5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29.027899999999999</v>
      </c>
      <c r="D27" s="33">
        <f>'[1]16'!$D$9</f>
        <v>27.6</v>
      </c>
      <c r="E27" s="33">
        <f>'[1]16'!$F$9</f>
        <v>28.2</v>
      </c>
      <c r="F27" s="33">
        <f>'[1]16'!$G$9</f>
        <v>29.1</v>
      </c>
      <c r="S27" s="19">
        <v>2017</v>
      </c>
      <c r="T27" s="20">
        <v>15.93</v>
      </c>
      <c r="U27" s="20">
        <v>15.93</v>
      </c>
      <c r="V27" s="20">
        <v>15.93</v>
      </c>
      <c r="W27" s="20">
        <v>15.93</v>
      </c>
      <c r="X27" s="20">
        <v>16.23</v>
      </c>
      <c r="Y27" s="20">
        <v>16.68</v>
      </c>
      <c r="Z27" s="20"/>
      <c r="AA27" s="20"/>
      <c r="AB27" s="20">
        <v>18.03</v>
      </c>
      <c r="AC27" s="20">
        <v>18.03</v>
      </c>
      <c r="AD27" s="20">
        <v>18.03</v>
      </c>
      <c r="AE27" s="20">
        <v>18.329999999999998</v>
      </c>
      <c r="AF27" s="21">
        <f t="shared" ref="AF27:AF35" si="0">AVERAGE(T27:AE27)</f>
        <v>16.905000000000001</v>
      </c>
    </row>
    <row r="28" spans="2:32" ht="9.9499999999999993" customHeight="1">
      <c r="B28" s="34">
        <v>17</v>
      </c>
      <c r="C28" s="31">
        <v>29.027899999999999</v>
      </c>
      <c r="D28" s="31">
        <f>'[1]17'!$D$9</f>
        <v>27.6</v>
      </c>
      <c r="E28" s="31">
        <f>'[1]17'!$F$9</f>
        <v>28.2</v>
      </c>
      <c r="F28" s="31">
        <f>'[1]17'!$G$9</f>
        <v>29.1</v>
      </c>
      <c r="S28" s="19">
        <v>2018</v>
      </c>
      <c r="T28" s="20">
        <v>18.329999999999998</v>
      </c>
      <c r="U28" s="20">
        <v>18.329999999999998</v>
      </c>
      <c r="V28" s="20">
        <v>18.329999999999998</v>
      </c>
      <c r="W28" s="20">
        <v>18.329999999999998</v>
      </c>
      <c r="X28" s="20">
        <v>18.329999999999998</v>
      </c>
      <c r="Y28" s="20">
        <v>18.329999999999998</v>
      </c>
      <c r="Z28" s="20"/>
      <c r="AA28" s="20"/>
      <c r="AB28" s="20">
        <v>18.329999999999998</v>
      </c>
      <c r="AC28" s="20">
        <v>18.48</v>
      </c>
      <c r="AD28" s="20">
        <v>18.78</v>
      </c>
      <c r="AE28" s="20">
        <v>19.04</v>
      </c>
      <c r="AF28" s="21">
        <f t="shared" si="0"/>
        <v>18.460999999999999</v>
      </c>
    </row>
    <row r="29" spans="2:32" ht="9.9499999999999993" customHeight="1">
      <c r="B29" s="32">
        <v>18</v>
      </c>
      <c r="C29" s="33">
        <v>29.027899999999999</v>
      </c>
      <c r="D29" s="33">
        <f>'[1]18'!$D$9</f>
        <v>27.6</v>
      </c>
      <c r="E29" s="33">
        <f>'[1]18'!$F$9</f>
        <v>28.2</v>
      </c>
      <c r="F29" s="33">
        <f>'[1]18'!$G$9</f>
        <v>29.1</v>
      </c>
      <c r="G29" s="1"/>
      <c r="S29" s="19">
        <v>2019</v>
      </c>
      <c r="T29" s="20">
        <v>19.14</v>
      </c>
      <c r="U29" s="20">
        <v>19.14</v>
      </c>
      <c r="V29" s="20">
        <v>19.100000000000001</v>
      </c>
      <c r="W29" s="20">
        <v>19.079999999999998</v>
      </c>
      <c r="X29" s="20">
        <v>18.93</v>
      </c>
      <c r="Y29" s="20">
        <v>18.78</v>
      </c>
      <c r="Z29" s="20"/>
      <c r="AA29" s="20"/>
      <c r="AB29" s="20">
        <v>18.329999999999998</v>
      </c>
      <c r="AC29" s="20">
        <v>18.329999999999998</v>
      </c>
      <c r="AD29" s="20">
        <v>18.329999999999998</v>
      </c>
      <c r="AE29" s="20">
        <v>18.329999999999998</v>
      </c>
      <c r="AF29" s="21">
        <f t="shared" si="0"/>
        <v>18.748999999999995</v>
      </c>
    </row>
    <row r="30" spans="2:32" ht="9.9499999999999993" customHeight="1">
      <c r="B30" s="34">
        <v>19</v>
      </c>
      <c r="C30" s="31">
        <v>29.027899999999999</v>
      </c>
      <c r="D30" s="31">
        <f>'[1]19'!$D$9</f>
        <v>27.6</v>
      </c>
      <c r="E30" s="31">
        <f>'[1]19'!$F$9</f>
        <v>28.2</v>
      </c>
      <c r="F30" s="31">
        <f>'[1]19'!$G$9</f>
        <v>29.1</v>
      </c>
      <c r="S30" s="19">
        <v>2020</v>
      </c>
      <c r="T30" s="20">
        <v>18.75</v>
      </c>
      <c r="U30" s="20">
        <v>19.380000000000003</v>
      </c>
      <c r="V30" s="20">
        <v>19.192500000000003</v>
      </c>
      <c r="W30" s="20">
        <v>19.23</v>
      </c>
      <c r="X30" s="20">
        <v>18.18</v>
      </c>
      <c r="Y30" s="20"/>
      <c r="Z30" s="20"/>
      <c r="AA30" s="20"/>
      <c r="AB30" s="20">
        <v>17.880000000000003</v>
      </c>
      <c r="AC30" s="20">
        <v>18.149999999999999</v>
      </c>
      <c r="AD30" s="20">
        <v>18.78</v>
      </c>
      <c r="AE30" s="20">
        <v>18.989999999999998</v>
      </c>
      <c r="AF30" s="21">
        <f t="shared" si="0"/>
        <v>18.725833333333338</v>
      </c>
    </row>
    <row r="31" spans="2:32" ht="9.9499999999999993" customHeight="1">
      <c r="B31" s="32">
        <v>20</v>
      </c>
      <c r="C31" s="33">
        <v>29.027899999999999</v>
      </c>
      <c r="D31" s="33">
        <f>'[1]20'!$D$9</f>
        <v>26.4</v>
      </c>
      <c r="E31" s="33">
        <f>'[1]20'!$F$9</f>
        <v>27</v>
      </c>
      <c r="F31" s="33">
        <f>'[1]20'!$G$9</f>
        <v>27.9</v>
      </c>
      <c r="S31" s="19">
        <v>2021</v>
      </c>
      <c r="T31" s="20">
        <v>19.829999999999998</v>
      </c>
      <c r="U31" s="20">
        <v>20.580000000000002</v>
      </c>
      <c r="V31" s="20">
        <v>20.957458800620245</v>
      </c>
      <c r="W31" s="20">
        <v>21.506</v>
      </c>
      <c r="X31" s="20">
        <v>22.1</v>
      </c>
      <c r="Y31" s="20">
        <v>21.875</v>
      </c>
      <c r="Z31" s="20"/>
      <c r="AA31" s="20"/>
      <c r="AB31" s="20">
        <v>23.5</v>
      </c>
      <c r="AC31" s="20">
        <v>25.09</v>
      </c>
      <c r="AD31" s="20">
        <v>28.475000000000001</v>
      </c>
      <c r="AE31" s="20">
        <v>28.73</v>
      </c>
      <c r="AF31" s="21">
        <f t="shared" si="0"/>
        <v>23.264345880062024</v>
      </c>
    </row>
    <row r="32" spans="2:32" ht="9.9499999999999993" customHeight="1">
      <c r="B32" s="34">
        <v>21</v>
      </c>
      <c r="C32" s="31">
        <v>29.027899999999999</v>
      </c>
      <c r="D32" s="31">
        <f>'[1]21'!$D$9</f>
        <v>26.4</v>
      </c>
      <c r="E32" s="31">
        <f>'[1]21'!$F$9</f>
        <v>27</v>
      </c>
      <c r="F32" s="31">
        <f>'[1]21'!$G$9</f>
        <v>27.9</v>
      </c>
      <c r="S32" s="19">
        <v>2022</v>
      </c>
      <c r="T32" s="20">
        <v>28.25</v>
      </c>
      <c r="U32" s="20">
        <v>27.95</v>
      </c>
      <c r="V32" s="20">
        <v>36.659999999999997</v>
      </c>
      <c r="W32" s="20">
        <v>36.06</v>
      </c>
      <c r="X32" s="20">
        <v>36.06</v>
      </c>
      <c r="Y32" s="20">
        <v>36.06</v>
      </c>
      <c r="Z32" s="20"/>
      <c r="AA32" s="20"/>
      <c r="AB32" s="20">
        <v>34.771999999999998</v>
      </c>
      <c r="AC32" s="20">
        <v>35.6</v>
      </c>
      <c r="AD32" s="20">
        <v>35.799999999999997</v>
      </c>
      <c r="AE32" s="20">
        <v>33.44</v>
      </c>
      <c r="AF32" s="21">
        <f t="shared" si="0"/>
        <v>34.065200000000004</v>
      </c>
    </row>
    <row r="33" spans="2:32" ht="9.9499999999999993" customHeight="1">
      <c r="B33" s="32">
        <v>22</v>
      </c>
      <c r="C33" s="33">
        <v>29.027899999999999</v>
      </c>
      <c r="D33" s="33">
        <f>'[1]22'!$D$9</f>
        <v>25.8</v>
      </c>
      <c r="E33" s="33">
        <f>'[1]22'!$F$9</f>
        <v>26.4</v>
      </c>
      <c r="F33" s="33">
        <f>'[1]22'!$G$9</f>
        <v>27.3</v>
      </c>
      <c r="S33" s="19" t="s">
        <v>16</v>
      </c>
      <c r="T33" s="20">
        <f>MAX(T27:T32)</f>
        <v>28.25</v>
      </c>
      <c r="U33" s="20">
        <f t="shared" ref="U33:AE33" si="1">MAX(U27:U32)</f>
        <v>27.95</v>
      </c>
      <c r="V33" s="20">
        <f t="shared" si="1"/>
        <v>36.659999999999997</v>
      </c>
      <c r="W33" s="20">
        <f t="shared" si="1"/>
        <v>36.06</v>
      </c>
      <c r="X33" s="20">
        <f t="shared" si="1"/>
        <v>36.06</v>
      </c>
      <c r="Y33" s="20">
        <f t="shared" si="1"/>
        <v>36.06</v>
      </c>
      <c r="Z33" s="20">
        <f t="shared" si="1"/>
        <v>0</v>
      </c>
      <c r="AA33" s="20">
        <f t="shared" si="1"/>
        <v>0</v>
      </c>
      <c r="AB33" s="20">
        <f t="shared" si="1"/>
        <v>34.771999999999998</v>
      </c>
      <c r="AC33" s="20">
        <f t="shared" si="1"/>
        <v>35.6</v>
      </c>
      <c r="AD33" s="20">
        <f t="shared" si="1"/>
        <v>35.799999999999997</v>
      </c>
      <c r="AE33" s="20">
        <f t="shared" si="1"/>
        <v>33.44</v>
      </c>
      <c r="AF33" s="21">
        <f t="shared" si="0"/>
        <v>28.387666666666671</v>
      </c>
    </row>
    <row r="34" spans="2:32" ht="9.9499999999999993" customHeight="1">
      <c r="B34" s="34">
        <v>23</v>
      </c>
      <c r="C34" s="31">
        <v>29.027899999999999</v>
      </c>
      <c r="D34" s="31">
        <f>'[1]23'!$D$9</f>
        <v>25.8</v>
      </c>
      <c r="E34" s="31">
        <f>'[1]23'!$F$9</f>
        <v>26.4</v>
      </c>
      <c r="F34" s="31">
        <f>'[1]23'!$G$9</f>
        <v>27.3</v>
      </c>
      <c r="S34" s="19" t="s">
        <v>17</v>
      </c>
      <c r="T34" s="20">
        <f>MIN(T27:T32)</f>
        <v>15.93</v>
      </c>
      <c r="U34" s="20">
        <f t="shared" ref="U34:AE34" si="2">MIN(U27:U32)</f>
        <v>15.93</v>
      </c>
      <c r="V34" s="20">
        <f t="shared" si="2"/>
        <v>15.93</v>
      </c>
      <c r="W34" s="20">
        <f t="shared" si="2"/>
        <v>15.93</v>
      </c>
      <c r="X34" s="20">
        <f t="shared" si="2"/>
        <v>16.23</v>
      </c>
      <c r="Y34" s="20">
        <f t="shared" si="2"/>
        <v>16.68</v>
      </c>
      <c r="Z34" s="20">
        <f t="shared" si="2"/>
        <v>0</v>
      </c>
      <c r="AA34" s="20">
        <f t="shared" si="2"/>
        <v>0</v>
      </c>
      <c r="AB34" s="20">
        <f t="shared" si="2"/>
        <v>17.880000000000003</v>
      </c>
      <c r="AC34" s="20">
        <f t="shared" si="2"/>
        <v>18.03</v>
      </c>
      <c r="AD34" s="20">
        <f t="shared" si="2"/>
        <v>18.03</v>
      </c>
      <c r="AE34" s="20">
        <f t="shared" si="2"/>
        <v>18.329999999999998</v>
      </c>
      <c r="AF34" s="21">
        <f t="shared" si="0"/>
        <v>14.074999999999998</v>
      </c>
    </row>
    <row r="35" spans="2:32" ht="9.9499999999999993" customHeight="1">
      <c r="B35" s="32">
        <v>24</v>
      </c>
      <c r="C35" s="36"/>
      <c r="D35" s="46" t="s">
        <v>32</v>
      </c>
      <c r="E35" s="46"/>
      <c r="F35" s="36"/>
      <c r="S35" s="19" t="s">
        <v>18</v>
      </c>
      <c r="T35" s="20">
        <f>AVERAGE(T27:T32)</f>
        <v>20.038333333333334</v>
      </c>
      <c r="U35" s="20">
        <f t="shared" ref="U35:AE35" si="3">AVERAGE(U27:U32)</f>
        <v>20.218333333333334</v>
      </c>
      <c r="V35" s="20">
        <f t="shared" si="3"/>
        <v>21.694993133436707</v>
      </c>
      <c r="W35" s="20">
        <f t="shared" si="3"/>
        <v>21.689333333333334</v>
      </c>
      <c r="X35" s="20">
        <f t="shared" si="3"/>
        <v>21.638333333333335</v>
      </c>
      <c r="Y35" s="20">
        <f t="shared" si="3"/>
        <v>22.344999999999999</v>
      </c>
      <c r="Z35" s="20"/>
      <c r="AA35" s="20"/>
      <c r="AB35" s="20">
        <f t="shared" si="3"/>
        <v>21.806999999999999</v>
      </c>
      <c r="AC35" s="20">
        <f t="shared" si="3"/>
        <v>22.28</v>
      </c>
      <c r="AD35" s="20">
        <f t="shared" si="3"/>
        <v>23.032499999999999</v>
      </c>
      <c r="AE35" s="20">
        <f t="shared" si="3"/>
        <v>22.810000000000002</v>
      </c>
      <c r="AF35" s="21">
        <f t="shared" si="0"/>
        <v>21.755382646677003</v>
      </c>
    </row>
    <row r="36" spans="2:32" ht="9.9499999999999993" customHeight="1">
      <c r="B36" s="34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/>
      <c r="D37" s="33"/>
      <c r="E37" s="33"/>
      <c r="F37" s="33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0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19</v>
      </c>
      <c r="T39" s="20">
        <f t="shared" ref="T39:AE41" si="4">T33</f>
        <v>28.25</v>
      </c>
      <c r="U39" s="20">
        <f t="shared" si="4"/>
        <v>27.95</v>
      </c>
      <c r="V39" s="20">
        <f t="shared" si="4"/>
        <v>36.659999999999997</v>
      </c>
      <c r="W39" s="20">
        <f t="shared" si="4"/>
        <v>36.06</v>
      </c>
      <c r="X39" s="20">
        <f t="shared" si="4"/>
        <v>36.06</v>
      </c>
      <c r="Y39" s="20">
        <f t="shared" si="4"/>
        <v>36.06</v>
      </c>
      <c r="Z39" s="20"/>
      <c r="AA39" s="20"/>
      <c r="AB39" s="20">
        <f t="shared" si="4"/>
        <v>34.771999999999998</v>
      </c>
      <c r="AC39" s="20">
        <f t="shared" si="4"/>
        <v>35.6</v>
      </c>
      <c r="AD39" s="20">
        <f t="shared" si="4"/>
        <v>35.799999999999997</v>
      </c>
      <c r="AE39" s="20">
        <f t="shared" si="4"/>
        <v>33.44</v>
      </c>
      <c r="AF39" s="17"/>
    </row>
    <row r="40" spans="2:32" ht="9.9499999999999993" customHeight="1">
      <c r="B40" s="34">
        <v>29</v>
      </c>
      <c r="C40" s="31"/>
      <c r="D40" s="31"/>
      <c r="E40" s="31"/>
      <c r="F40" s="31"/>
      <c r="S40" s="19"/>
      <c r="T40" s="20">
        <f t="shared" si="4"/>
        <v>15.93</v>
      </c>
      <c r="U40" s="20">
        <f t="shared" si="4"/>
        <v>15.93</v>
      </c>
      <c r="V40" s="20">
        <f t="shared" si="4"/>
        <v>15.93</v>
      </c>
      <c r="W40" s="20">
        <f t="shared" si="4"/>
        <v>15.93</v>
      </c>
      <c r="X40" s="20">
        <f t="shared" si="4"/>
        <v>16.23</v>
      </c>
      <c r="Y40" s="20">
        <f t="shared" si="4"/>
        <v>16.68</v>
      </c>
      <c r="Z40" s="20"/>
      <c r="AA40" s="20"/>
      <c r="AB40" s="20">
        <f t="shared" si="4"/>
        <v>17.880000000000003</v>
      </c>
      <c r="AC40" s="20">
        <f t="shared" si="4"/>
        <v>18.03</v>
      </c>
      <c r="AD40" s="20">
        <f t="shared" si="4"/>
        <v>18.03</v>
      </c>
      <c r="AE40" s="20">
        <f t="shared" si="4"/>
        <v>18.329999999999998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2017 - 2022</v>
      </c>
      <c r="T41" s="23">
        <f t="shared" si="4"/>
        <v>20.038333333333334</v>
      </c>
      <c r="U41" s="23">
        <f t="shared" si="4"/>
        <v>20.218333333333334</v>
      </c>
      <c r="V41" s="23">
        <f t="shared" si="4"/>
        <v>21.694993133436707</v>
      </c>
      <c r="W41" s="23">
        <f t="shared" si="4"/>
        <v>21.689333333333334</v>
      </c>
      <c r="X41" s="23">
        <f t="shared" si="4"/>
        <v>21.638333333333335</v>
      </c>
      <c r="Y41" s="23">
        <f t="shared" si="4"/>
        <v>22.344999999999999</v>
      </c>
      <c r="Z41" s="23"/>
      <c r="AA41" s="23"/>
      <c r="AB41" s="23">
        <f t="shared" si="4"/>
        <v>21.806999999999999</v>
      </c>
      <c r="AC41" s="23">
        <f t="shared" si="4"/>
        <v>22.28</v>
      </c>
      <c r="AD41" s="23">
        <f t="shared" si="4"/>
        <v>23.032499999999999</v>
      </c>
      <c r="AE41" s="23">
        <f t="shared" si="4"/>
        <v>22.810000000000002</v>
      </c>
      <c r="AF41" s="17"/>
    </row>
    <row r="42" spans="2:32" ht="9.9499999999999993" customHeight="1">
      <c r="B42" s="34">
        <v>31</v>
      </c>
      <c r="C42" s="31"/>
      <c r="D42" s="31"/>
      <c r="E42" s="31"/>
      <c r="F42" s="31"/>
      <c r="S42" s="19">
        <v>2023</v>
      </c>
      <c r="T42" s="24">
        <f>AVERAGE(D12:D15)</f>
        <v>31.85</v>
      </c>
      <c r="U42" s="24">
        <f>AVERAGE(D16:D19)</f>
        <v>31.700000000000003</v>
      </c>
      <c r="V42" s="24">
        <f>AVERAGE(D20:D24)</f>
        <v>29.639999999999997</v>
      </c>
      <c r="W42" s="24">
        <f>AVERAGE(D25:D28)</f>
        <v>27.299999999999997</v>
      </c>
      <c r="X42" s="24">
        <f>AVERAGE(D29:D32)</f>
        <v>27</v>
      </c>
      <c r="Y42" s="24">
        <f>AVERAGE(D33:D37)</f>
        <v>25.8</v>
      </c>
      <c r="Z42" s="24"/>
      <c r="AA42" s="24"/>
      <c r="AB42" s="24"/>
      <c r="AC42" s="24"/>
      <c r="AD42" s="24">
        <f>AVERAGE(D55:D59)</f>
        <v>25.06</v>
      </c>
      <c r="AE42" s="24">
        <f>AVERAGE(D60:D63)</f>
        <v>24.91</v>
      </c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1"/>
      <c r="D46" s="31"/>
      <c r="E46" s="35"/>
      <c r="F46" s="31"/>
      <c r="S46" s="16" t="s">
        <v>29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3"/>
      <c r="D47" s="46" t="s">
        <v>33</v>
      </c>
      <c r="E47" s="46"/>
      <c r="F47" s="33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1">
        <v>49.8949</v>
      </c>
      <c r="D48" s="31" t="str">
        <f>'[1]37'!$D$9</f>
        <v>s.c.</v>
      </c>
      <c r="E48" s="31" t="str">
        <f>'[1]37'!$F$9</f>
        <v>-</v>
      </c>
      <c r="F48" s="31" t="str">
        <f>'[1]37'!$G$9</f>
        <v>-</v>
      </c>
      <c r="S48" s="19">
        <v>2017</v>
      </c>
      <c r="T48" s="20">
        <v>18.660000000000004</v>
      </c>
      <c r="U48" s="20">
        <v>18.660000000000004</v>
      </c>
      <c r="V48" s="20">
        <v>18.200000000000003</v>
      </c>
      <c r="W48" s="20">
        <v>18.200000000000003</v>
      </c>
      <c r="X48" s="20">
        <v>18.700000000000003</v>
      </c>
      <c r="Y48" s="20">
        <v>18.979999999999997</v>
      </c>
      <c r="Z48" s="20">
        <v>18.979999999999997</v>
      </c>
      <c r="AA48" s="20">
        <v>19.07</v>
      </c>
      <c r="AB48" s="20">
        <v>19.950000000000003</v>
      </c>
      <c r="AC48" s="20">
        <v>19.350000000000001</v>
      </c>
      <c r="AD48" s="20">
        <v>19.350000000000001</v>
      </c>
      <c r="AE48" s="20">
        <v>19.82</v>
      </c>
      <c r="AF48" s="21">
        <f t="shared" ref="AF48:AF56" si="5">AVERAGE(T48:AE48)</f>
        <v>18.993333333333329</v>
      </c>
    </row>
    <row r="49" spans="2:32" ht="9.9499999999999993" customHeight="1">
      <c r="B49" s="32">
        <v>38</v>
      </c>
      <c r="C49" s="33">
        <v>49.8949</v>
      </c>
      <c r="D49" s="33" t="str">
        <f>'[1]38'!$D$9</f>
        <v>s.c.</v>
      </c>
      <c r="E49" s="33" t="str">
        <f>'[1]38'!$F$9</f>
        <v>-</v>
      </c>
      <c r="F49" s="33" t="str">
        <f>'[1]38'!$G$9</f>
        <v>-</v>
      </c>
      <c r="S49" s="19">
        <v>2018</v>
      </c>
      <c r="T49" s="20">
        <v>20.049999999999997</v>
      </c>
      <c r="U49" s="20">
        <v>20.049999999999997</v>
      </c>
      <c r="V49" s="20">
        <v>20.090000000000003</v>
      </c>
      <c r="W49" s="20">
        <v>20.78</v>
      </c>
      <c r="X49" s="20">
        <v>20.71</v>
      </c>
      <c r="Y49" s="20">
        <v>20.950000000000003</v>
      </c>
      <c r="Z49" s="20">
        <v>21.009999999999998</v>
      </c>
      <c r="AA49" s="20">
        <v>19.880000000000003</v>
      </c>
      <c r="AB49" s="20">
        <v>20.6</v>
      </c>
      <c r="AC49" s="20">
        <v>21.160000000000004</v>
      </c>
      <c r="AD49" s="20">
        <v>21.229999999999997</v>
      </c>
      <c r="AE49" s="20">
        <v>22.47</v>
      </c>
      <c r="AF49" s="21">
        <f t="shared" si="5"/>
        <v>20.748333333333331</v>
      </c>
    </row>
    <row r="50" spans="2:32" ht="9.9499999999999993" customHeight="1">
      <c r="B50" s="34">
        <v>39</v>
      </c>
      <c r="C50" s="31">
        <v>49.8949</v>
      </c>
      <c r="D50" s="31" t="str">
        <f>'[1]39'!$D$9</f>
        <v>s.c.</v>
      </c>
      <c r="E50" s="31" t="str">
        <f>'[1]39'!$F$9</f>
        <v>-</v>
      </c>
      <c r="F50" s="31" t="str">
        <f>'[1]39'!$G$9</f>
        <v>-</v>
      </c>
      <c r="S50" s="19">
        <v>2019</v>
      </c>
      <c r="T50" s="20">
        <v>21.880000000000003</v>
      </c>
      <c r="U50" s="20">
        <v>21.68</v>
      </c>
      <c r="V50" s="20">
        <v>21.21</v>
      </c>
      <c r="W50" s="20">
        <v>21.08</v>
      </c>
      <c r="X50" s="20">
        <v>20.97</v>
      </c>
      <c r="Y50" s="20">
        <v>20.939999999999998</v>
      </c>
      <c r="Z50" s="20">
        <v>21.369999999999997</v>
      </c>
      <c r="AA50" s="20">
        <v>21.369999999999997</v>
      </c>
      <c r="AB50" s="20">
        <v>21.07</v>
      </c>
      <c r="AC50" s="20">
        <v>21.200000000000003</v>
      </c>
      <c r="AD50" s="20">
        <v>21.259999999999998</v>
      </c>
      <c r="AE50" s="20">
        <v>21.259999999999998</v>
      </c>
      <c r="AF50" s="21">
        <f t="shared" si="5"/>
        <v>21.274166666666662</v>
      </c>
    </row>
    <row r="51" spans="2:32" ht="9.9499999999999993" customHeight="1">
      <c r="B51" s="32">
        <v>40</v>
      </c>
      <c r="C51" s="33">
        <v>49.8949</v>
      </c>
      <c r="D51" s="33" t="str">
        <f>'[1]40'!$D$9</f>
        <v>s.c.</v>
      </c>
      <c r="E51" s="33" t="str">
        <f>'[1]40'!$F$9</f>
        <v>-</v>
      </c>
      <c r="F51" s="33" t="str">
        <f>'[1]40'!$G$9</f>
        <v>-</v>
      </c>
      <c r="S51" s="19">
        <v>2020</v>
      </c>
      <c r="T51" s="20">
        <v>19.600000000000001</v>
      </c>
      <c r="U51" s="20">
        <v>20.200000000000003</v>
      </c>
      <c r="V51" s="20">
        <v>20.0425</v>
      </c>
      <c r="W51" s="20">
        <v>20.080000000000002</v>
      </c>
      <c r="X51" s="20">
        <v>19.03</v>
      </c>
      <c r="Y51" s="20"/>
      <c r="Z51" s="20"/>
      <c r="AA51" s="20"/>
      <c r="AB51" s="20">
        <v>19.079999999999998</v>
      </c>
      <c r="AC51" s="20">
        <v>19.100000000000001</v>
      </c>
      <c r="AD51" s="20">
        <v>19.73</v>
      </c>
      <c r="AE51" s="20">
        <v>19.93</v>
      </c>
      <c r="AF51" s="21">
        <f t="shared" si="5"/>
        <v>19.64361111111111</v>
      </c>
    </row>
    <row r="52" spans="2:32" ht="9.9499999999999993" customHeight="1">
      <c r="B52" s="34">
        <v>41</v>
      </c>
      <c r="C52" s="31">
        <v>49.8949</v>
      </c>
      <c r="D52" s="31" t="str">
        <f>'[1]41'!$D$9</f>
        <v>s.c.</v>
      </c>
      <c r="E52" s="31" t="str">
        <f>'[1]41'!$F$9</f>
        <v>-</v>
      </c>
      <c r="F52" s="31" t="str">
        <f>'[1]41'!$G$9</f>
        <v>-</v>
      </c>
      <c r="S52" s="19">
        <v>2021</v>
      </c>
      <c r="T52" s="20">
        <v>20.78</v>
      </c>
      <c r="U52" s="20">
        <v>21.53</v>
      </c>
      <c r="V52" s="20">
        <v>21.907458800620248</v>
      </c>
      <c r="W52" s="20">
        <v>22.456</v>
      </c>
      <c r="X52" s="20">
        <v>23.05</v>
      </c>
      <c r="Y52" s="20">
        <v>22.824999999999999</v>
      </c>
      <c r="Z52" s="20"/>
      <c r="AA52" s="20"/>
      <c r="AB52" s="20">
        <v>24.51</v>
      </c>
      <c r="AC52" s="20">
        <v>26.102499999999999</v>
      </c>
      <c r="AD52" s="20">
        <v>29.424999999999997</v>
      </c>
      <c r="AE52" s="20">
        <v>29.68</v>
      </c>
      <c r="AF52" s="21">
        <f t="shared" si="5"/>
        <v>24.226595880062025</v>
      </c>
    </row>
    <row r="53" spans="2:32" ht="9.9499999999999993" customHeight="1">
      <c r="B53" s="32">
        <v>42</v>
      </c>
      <c r="C53" s="33">
        <v>49.8949</v>
      </c>
      <c r="D53" s="33" t="str">
        <f>'[1]42'!$D$9</f>
        <v>s.c.</v>
      </c>
      <c r="E53" s="33" t="str">
        <f>'[1]42'!$F$9</f>
        <v>-</v>
      </c>
      <c r="F53" s="33" t="str">
        <f>'[1]42'!$G$9</f>
        <v>-</v>
      </c>
      <c r="S53" s="19">
        <v>2022</v>
      </c>
      <c r="T53" s="20">
        <v>29.2</v>
      </c>
      <c r="U53" s="20">
        <v>28.9</v>
      </c>
      <c r="V53" s="20">
        <v>37.61</v>
      </c>
      <c r="W53" s="20">
        <v>37.01</v>
      </c>
      <c r="X53" s="20">
        <v>37.01</v>
      </c>
      <c r="Y53" s="20">
        <v>37.01</v>
      </c>
      <c r="Z53" s="20"/>
      <c r="AA53" s="20"/>
      <c r="AB53" s="20">
        <v>35.722000000000001</v>
      </c>
      <c r="AC53" s="20">
        <v>36.549999999999997</v>
      </c>
      <c r="AD53" s="20">
        <v>36.75</v>
      </c>
      <c r="AE53" s="20">
        <v>34.61</v>
      </c>
      <c r="AF53" s="21">
        <f t="shared" si="5"/>
        <v>35.037199999999999</v>
      </c>
    </row>
    <row r="54" spans="2:32" ht="9.9499999999999993" customHeight="1">
      <c r="B54" s="34">
        <v>43</v>
      </c>
      <c r="C54" s="31">
        <v>49.8949</v>
      </c>
      <c r="D54" s="31" t="str">
        <f>'[1]43'!$D$9</f>
        <v>s.c.</v>
      </c>
      <c r="E54" s="31" t="str">
        <f>'[1]43'!$F$9</f>
        <v>-</v>
      </c>
      <c r="F54" s="31" t="str">
        <f>'[1]43'!$G$9</f>
        <v>-</v>
      </c>
      <c r="S54" s="19" t="s">
        <v>16</v>
      </c>
      <c r="T54" s="20">
        <f>MAX(T48:T53)</f>
        <v>29.2</v>
      </c>
      <c r="U54" s="20">
        <f t="shared" ref="U54:AE54" si="6">MAX(U48:U53)</f>
        <v>28.9</v>
      </c>
      <c r="V54" s="20">
        <f t="shared" si="6"/>
        <v>37.61</v>
      </c>
      <c r="W54" s="20">
        <f t="shared" si="6"/>
        <v>37.01</v>
      </c>
      <c r="X54" s="20">
        <f t="shared" si="6"/>
        <v>37.01</v>
      </c>
      <c r="Y54" s="20">
        <f t="shared" si="6"/>
        <v>37.01</v>
      </c>
      <c r="Z54" s="20">
        <f t="shared" si="6"/>
        <v>21.369999999999997</v>
      </c>
      <c r="AA54" s="20">
        <f t="shared" si="6"/>
        <v>21.369999999999997</v>
      </c>
      <c r="AB54" s="20">
        <f t="shared" si="6"/>
        <v>35.722000000000001</v>
      </c>
      <c r="AC54" s="20">
        <f t="shared" si="6"/>
        <v>36.549999999999997</v>
      </c>
      <c r="AD54" s="20">
        <f t="shared" si="6"/>
        <v>36.75</v>
      </c>
      <c r="AE54" s="20">
        <f t="shared" si="6"/>
        <v>34.61</v>
      </c>
      <c r="AF54" s="21">
        <f t="shared" si="5"/>
        <v>32.759333333333338</v>
      </c>
    </row>
    <row r="55" spans="2:32" ht="9.9499999999999993" customHeight="1">
      <c r="B55" s="32">
        <v>44</v>
      </c>
      <c r="C55" s="33">
        <v>49.8949</v>
      </c>
      <c r="D55" s="33" t="str">
        <f>'[1]44'!$D$9</f>
        <v>s.c.</v>
      </c>
      <c r="E55" s="33" t="str">
        <f>'[1]44'!$F$9</f>
        <v>-</v>
      </c>
      <c r="F55" s="33" t="str">
        <f>'[1]44'!$G$9</f>
        <v>-</v>
      </c>
      <c r="S55" s="19" t="s">
        <v>17</v>
      </c>
      <c r="T55" s="20">
        <f>MIN(T48:T53)</f>
        <v>18.660000000000004</v>
      </c>
      <c r="U55" s="20">
        <f t="shared" ref="U55:AE55" si="7">MIN(U48:U53)</f>
        <v>18.660000000000004</v>
      </c>
      <c r="V55" s="20">
        <f t="shared" si="7"/>
        <v>18.200000000000003</v>
      </c>
      <c r="W55" s="20">
        <f t="shared" si="7"/>
        <v>18.200000000000003</v>
      </c>
      <c r="X55" s="20">
        <f t="shared" si="7"/>
        <v>18.700000000000003</v>
      </c>
      <c r="Y55" s="20">
        <f t="shared" si="7"/>
        <v>18.979999999999997</v>
      </c>
      <c r="Z55" s="20">
        <f t="shared" si="7"/>
        <v>18.979999999999997</v>
      </c>
      <c r="AA55" s="20">
        <f t="shared" si="7"/>
        <v>19.07</v>
      </c>
      <c r="AB55" s="20">
        <f t="shared" si="7"/>
        <v>19.079999999999998</v>
      </c>
      <c r="AC55" s="20">
        <f t="shared" si="7"/>
        <v>19.100000000000001</v>
      </c>
      <c r="AD55" s="20">
        <f t="shared" si="7"/>
        <v>19.350000000000001</v>
      </c>
      <c r="AE55" s="20">
        <f t="shared" si="7"/>
        <v>19.82</v>
      </c>
      <c r="AF55" s="21">
        <f t="shared" si="5"/>
        <v>18.899999999999995</v>
      </c>
    </row>
    <row r="56" spans="2:32" ht="9.9499999999999993" customHeight="1">
      <c r="B56" s="34">
        <v>45</v>
      </c>
      <c r="C56" s="31">
        <v>49.8949</v>
      </c>
      <c r="D56" s="31">
        <f>'[1]45'!$D$9</f>
        <v>25.21</v>
      </c>
      <c r="E56" s="31">
        <f>'[1]45'!$F$9</f>
        <v>25.81</v>
      </c>
      <c r="F56" s="31">
        <f>'[1]45'!$G$9</f>
        <v>26.71</v>
      </c>
      <c r="S56" s="19" t="s">
        <v>18</v>
      </c>
      <c r="T56" s="20">
        <f>AVERAGE(T48:T53)</f>
        <v>21.694999999999997</v>
      </c>
      <c r="U56" s="20">
        <f t="shared" ref="U56:AE56" si="8">AVERAGE(U48:U53)</f>
        <v>21.83666666666667</v>
      </c>
      <c r="V56" s="20">
        <f t="shared" si="8"/>
        <v>23.176659800103376</v>
      </c>
      <c r="W56" s="20">
        <f t="shared" si="8"/>
        <v>23.267666666666667</v>
      </c>
      <c r="X56" s="20">
        <f t="shared" si="8"/>
        <v>23.245000000000001</v>
      </c>
      <c r="Y56" s="20">
        <f t="shared" si="8"/>
        <v>24.140999999999998</v>
      </c>
      <c r="Z56" s="20">
        <f t="shared" si="8"/>
        <v>20.45333333333333</v>
      </c>
      <c r="AA56" s="20">
        <f t="shared" si="8"/>
        <v>20.106666666666666</v>
      </c>
      <c r="AB56" s="20">
        <f t="shared" si="8"/>
        <v>23.488666666666671</v>
      </c>
      <c r="AC56" s="20">
        <f t="shared" si="8"/>
        <v>23.910416666666663</v>
      </c>
      <c r="AD56" s="20">
        <f t="shared" si="8"/>
        <v>24.624166666666667</v>
      </c>
      <c r="AE56" s="20">
        <f t="shared" si="8"/>
        <v>24.62833333333333</v>
      </c>
      <c r="AF56" s="21">
        <f t="shared" si="5"/>
        <v>22.881131372230836</v>
      </c>
    </row>
    <row r="57" spans="2:32" ht="9.9499999999999993" customHeight="1">
      <c r="B57" s="32">
        <v>46</v>
      </c>
      <c r="C57" s="33">
        <v>49.8949</v>
      </c>
      <c r="D57" s="33">
        <f>'[1]46'!$D$9</f>
        <v>25.21</v>
      </c>
      <c r="E57" s="33">
        <f>'[1]46'!$F$9</f>
        <v>25.81</v>
      </c>
      <c r="F57" s="33">
        <f>'[1]46'!$G$9</f>
        <v>26.71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1">
        <v>49.8949</v>
      </c>
      <c r="D58" s="31">
        <f>'[1]47'!$D$9</f>
        <v>24.91</v>
      </c>
      <c r="E58" s="31">
        <f>'[1]47'!$F$9</f>
        <v>25.51</v>
      </c>
      <c r="F58" s="31">
        <f>'[1]47'!$G$9</f>
        <v>26.41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>
        <v>49.8949</v>
      </c>
      <c r="D59" s="33">
        <f>'[1]48'!$D$9</f>
        <v>24.91</v>
      </c>
      <c r="E59" s="33">
        <f>'[1]48'!$F$9</f>
        <v>25.51</v>
      </c>
      <c r="F59" s="33">
        <f>'[1]48'!$G$9</f>
        <v>26.41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1">
        <v>49.8949</v>
      </c>
      <c r="D60" s="31">
        <f>'[1]49'!$D$9</f>
        <v>24.91</v>
      </c>
      <c r="E60" s="31">
        <f>'[1]49'!$F$9</f>
        <v>25.51</v>
      </c>
      <c r="F60" s="31">
        <f>'[1]49'!$G$9</f>
        <v>26.41</v>
      </c>
      <c r="S60" s="19" t="s">
        <v>19</v>
      </c>
      <c r="T60" s="20">
        <f t="shared" ref="T60:AE62" si="9">T54</f>
        <v>29.2</v>
      </c>
      <c r="U60" s="20">
        <f t="shared" si="9"/>
        <v>28.9</v>
      </c>
      <c r="V60" s="20">
        <f t="shared" si="9"/>
        <v>37.61</v>
      </c>
      <c r="W60" s="20">
        <f t="shared" si="9"/>
        <v>37.01</v>
      </c>
      <c r="X60" s="20">
        <f t="shared" si="9"/>
        <v>37.01</v>
      </c>
      <c r="Y60" s="20">
        <f t="shared" si="9"/>
        <v>37.01</v>
      </c>
      <c r="Z60" s="20">
        <f t="shared" si="9"/>
        <v>21.369999999999997</v>
      </c>
      <c r="AA60" s="20">
        <f t="shared" si="9"/>
        <v>21.369999999999997</v>
      </c>
      <c r="AB60" s="20">
        <f t="shared" si="9"/>
        <v>35.722000000000001</v>
      </c>
      <c r="AC60" s="20">
        <f t="shared" si="9"/>
        <v>36.549999999999997</v>
      </c>
      <c r="AD60" s="20">
        <f t="shared" si="9"/>
        <v>36.75</v>
      </c>
      <c r="AE60" s="20">
        <f t="shared" si="9"/>
        <v>34.61</v>
      </c>
      <c r="AF60" s="17"/>
    </row>
    <row r="61" spans="2:32" ht="9.9499999999999993" customHeight="1">
      <c r="B61" s="32">
        <v>50</v>
      </c>
      <c r="C61" s="33">
        <v>49.8949</v>
      </c>
      <c r="D61" s="33">
        <f>'[1]50'!$D$9</f>
        <v>24.91</v>
      </c>
      <c r="E61" s="33">
        <f>'[1]50'!$F$9</f>
        <v>25.51</v>
      </c>
      <c r="F61" s="33">
        <f>'[1]50'!$G$9</f>
        <v>26.41</v>
      </c>
      <c r="S61" s="19"/>
      <c r="T61" s="20">
        <f t="shared" si="9"/>
        <v>18.660000000000004</v>
      </c>
      <c r="U61" s="20">
        <f t="shared" si="9"/>
        <v>18.660000000000004</v>
      </c>
      <c r="V61" s="20">
        <f t="shared" si="9"/>
        <v>18.200000000000003</v>
      </c>
      <c r="W61" s="20">
        <f t="shared" si="9"/>
        <v>18.200000000000003</v>
      </c>
      <c r="X61" s="20">
        <f t="shared" si="9"/>
        <v>18.700000000000003</v>
      </c>
      <c r="Y61" s="20">
        <f t="shared" si="9"/>
        <v>18.979999999999997</v>
      </c>
      <c r="Z61" s="20">
        <f t="shared" si="9"/>
        <v>18.979999999999997</v>
      </c>
      <c r="AA61" s="20">
        <f t="shared" si="9"/>
        <v>19.07</v>
      </c>
      <c r="AB61" s="20">
        <f t="shared" si="9"/>
        <v>19.079999999999998</v>
      </c>
      <c r="AC61" s="20">
        <f t="shared" si="9"/>
        <v>19.100000000000001</v>
      </c>
      <c r="AD61" s="20">
        <f t="shared" si="9"/>
        <v>19.350000000000001</v>
      </c>
      <c r="AE61" s="20">
        <f t="shared" si="9"/>
        <v>19.82</v>
      </c>
      <c r="AF61" s="17"/>
    </row>
    <row r="62" spans="2:32" ht="9.9499999999999993" customHeight="1">
      <c r="B62" s="34">
        <v>51</v>
      </c>
      <c r="C62" s="31">
        <v>49.8949</v>
      </c>
      <c r="D62" s="31">
        <f>'[1]51'!$D$9</f>
        <v>24.91</v>
      </c>
      <c r="E62" s="31">
        <f>'[1]51'!$F$9</f>
        <v>25.51</v>
      </c>
      <c r="F62" s="31">
        <f>'[1]51'!$G$9</f>
        <v>26.41</v>
      </c>
      <c r="S62" s="22" t="str">
        <f>S56</f>
        <v>Promedio 2017 - 2022</v>
      </c>
      <c r="T62" s="23">
        <f t="shared" si="9"/>
        <v>21.694999999999997</v>
      </c>
      <c r="U62" s="23">
        <f t="shared" si="9"/>
        <v>21.83666666666667</v>
      </c>
      <c r="V62" s="23">
        <f t="shared" si="9"/>
        <v>23.176659800103376</v>
      </c>
      <c r="W62" s="23">
        <f t="shared" si="9"/>
        <v>23.267666666666667</v>
      </c>
      <c r="X62" s="23">
        <f t="shared" si="9"/>
        <v>23.245000000000001</v>
      </c>
      <c r="Y62" s="23">
        <f t="shared" si="9"/>
        <v>24.140999999999998</v>
      </c>
      <c r="Z62" s="23">
        <f t="shared" si="9"/>
        <v>20.45333333333333</v>
      </c>
      <c r="AA62" s="23">
        <f t="shared" si="9"/>
        <v>20.106666666666666</v>
      </c>
      <c r="AB62" s="23">
        <f t="shared" si="9"/>
        <v>23.488666666666671</v>
      </c>
      <c r="AC62" s="23">
        <f t="shared" si="9"/>
        <v>23.910416666666663</v>
      </c>
      <c r="AD62" s="23">
        <f t="shared" si="9"/>
        <v>24.624166666666667</v>
      </c>
      <c r="AE62" s="23">
        <f t="shared" si="9"/>
        <v>24.62833333333333</v>
      </c>
      <c r="AF62" s="17"/>
    </row>
    <row r="63" spans="2:32" ht="9.9499999999999993" customHeight="1">
      <c r="B63" s="32">
        <v>52</v>
      </c>
      <c r="C63" s="33">
        <v>49.8949</v>
      </c>
      <c r="D63" s="33">
        <f>'[1]52'!$D$9</f>
        <v>24.91</v>
      </c>
      <c r="E63" s="33">
        <f>'[1]52'!$F$9</f>
        <v>25.51</v>
      </c>
      <c r="F63" s="33">
        <f>'[1]52'!$G$9</f>
        <v>26.41</v>
      </c>
      <c r="S63" s="19">
        <v>2023</v>
      </c>
      <c r="T63" s="24">
        <f>AVERAGE(F12:F15)</f>
        <v>33.35</v>
      </c>
      <c r="U63" s="24">
        <f>AVERAGE(F16:F19)</f>
        <v>33.204499999999996</v>
      </c>
      <c r="V63" s="24">
        <f>AVERAGE(F20:F24)</f>
        <v>31.031200000000002</v>
      </c>
      <c r="W63" s="24">
        <f>AVERAGE(F25:F28)</f>
        <v>28.799999999999997</v>
      </c>
      <c r="X63" s="24">
        <f>AVERAGE(F29:F32)</f>
        <v>28.5</v>
      </c>
      <c r="Y63" s="24">
        <f>AVERAGE(F33:F37)</f>
        <v>27.3</v>
      </c>
      <c r="Z63" s="24"/>
      <c r="AA63" s="24"/>
      <c r="AB63" s="24"/>
      <c r="AC63" s="24"/>
      <c r="AD63" s="24">
        <f>AVERAGE(F55:F59)</f>
        <v>26.56</v>
      </c>
      <c r="AE63" s="24">
        <f>AVERAGE(F60:F63)</f>
        <v>26.41</v>
      </c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01" si="10">(D12-C12)/C12</f>
        <v>9.7220260507994122E-2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9.7220260507994122E-2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9.7220260507994122E-2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9.7220260507994122E-2</v>
      </c>
      <c r="S73" s="25"/>
    </row>
    <row r="74" spans="2:31">
      <c r="R74" s="15">
        <f t="shared" si="10"/>
        <v>7.6550491079272046E-2</v>
      </c>
      <c r="S74" s="25"/>
    </row>
    <row r="75" spans="2:31">
      <c r="R75" s="15">
        <f t="shared" si="10"/>
        <v>9.7220260507994122E-2</v>
      </c>
      <c r="S75" s="25"/>
    </row>
    <row r="76" spans="2:31">
      <c r="R76" s="15">
        <f t="shared" si="10"/>
        <v>9.7220260507994122E-2</v>
      </c>
    </row>
    <row r="77" spans="2:31">
      <c r="R77" s="15">
        <f t="shared" si="10"/>
        <v>9.7220260507994122E-2</v>
      </c>
    </row>
    <row r="78" spans="2:31">
      <c r="R78" s="15">
        <f t="shared" si="10"/>
        <v>9.7220260507994122E-2</v>
      </c>
    </row>
    <row r="79" spans="2:31">
      <c r="R79" s="15">
        <f t="shared" si="10"/>
        <v>7.6550491079272046E-2</v>
      </c>
    </row>
    <row r="80" spans="2:31">
      <c r="R80" s="15">
        <f t="shared" si="10"/>
        <v>4.3823356150462206E-2</v>
      </c>
    </row>
    <row r="81" spans="18:18">
      <c r="R81" s="15">
        <f t="shared" si="10"/>
        <v>-4.2300683135879556E-2</v>
      </c>
    </row>
    <row r="82" spans="18:18">
      <c r="R82" s="15">
        <f t="shared" si="10"/>
        <v>-6.9860375707508943E-2</v>
      </c>
    </row>
    <row r="83" spans="18:18">
      <c r="R83" s="15">
        <f t="shared" si="10"/>
        <v>-6.9860375707508943E-2</v>
      </c>
    </row>
    <row r="84" spans="18:18">
      <c r="R84" s="15">
        <f t="shared" si="10"/>
        <v>-6.9860375707508943E-2</v>
      </c>
    </row>
    <row r="85" spans="18:18">
      <c r="R85" s="15">
        <f t="shared" si="10"/>
        <v>-4.9190606278786873E-2</v>
      </c>
    </row>
    <row r="86" spans="18:18">
      <c r="R86" s="15">
        <f t="shared" si="10"/>
        <v>-4.9190606278786873E-2</v>
      </c>
    </row>
    <row r="87" spans="18:18">
      <c r="R87" s="15">
        <f t="shared" si="10"/>
        <v>-4.9190606278786873E-2</v>
      </c>
    </row>
    <row r="88" spans="18:18">
      <c r="R88" s="15">
        <f t="shared" si="10"/>
        <v>-4.9190606278786873E-2</v>
      </c>
    </row>
    <row r="89" spans="18:18">
      <c r="R89" s="15">
        <f t="shared" si="10"/>
        <v>-9.0530145136231019E-2</v>
      </c>
    </row>
    <row r="90" spans="18:18">
      <c r="R90" s="15">
        <f t="shared" si="10"/>
        <v>-9.0530145136231019E-2</v>
      </c>
    </row>
    <row r="91" spans="18:18">
      <c r="R91" s="15">
        <f t="shared" si="10"/>
        <v>-0.11119991456495297</v>
      </c>
    </row>
    <row r="92" spans="18:18">
      <c r="R92" s="15">
        <f t="shared" si="10"/>
        <v>-0.11119991456495297</v>
      </c>
    </row>
    <row r="93" spans="18:18">
      <c r="R93" s="15" t="e">
        <f>(#REF!-#REF!)/#REF!</f>
        <v>#REF!</v>
      </c>
    </row>
    <row r="94" spans="18:18">
      <c r="R94" s="15" t="e">
        <f t="shared" si="10"/>
        <v>#DIV/0!</v>
      </c>
    </row>
    <row r="95" spans="18:18">
      <c r="R95" s="15" t="e">
        <f t="shared" si="10"/>
        <v>#DIV/0!</v>
      </c>
    </row>
    <row r="96" spans="18:18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ref="R102:R121" si="11">(D44-C44)/C44</f>
        <v>#DIV/0!</v>
      </c>
    </row>
    <row r="103" spans="18:18">
      <c r="R103" s="15" t="e">
        <f t="shared" si="11"/>
        <v>#DIV/0!</v>
      </c>
    </row>
    <row r="104" spans="18:18">
      <c r="R104" s="15" t="e">
        <f t="shared" si="11"/>
        <v>#DIV/0!</v>
      </c>
    </row>
    <row r="105" spans="18:18">
      <c r="R105" s="15" t="e">
        <f>(#REF!-C47)/C47</f>
        <v>#REF!</v>
      </c>
    </row>
    <row r="106" spans="18:18">
      <c r="R106" s="15" t="e">
        <f t="shared" si="11"/>
        <v>#VALUE!</v>
      </c>
    </row>
    <row r="107" spans="18:18">
      <c r="R107" s="15" t="e">
        <f t="shared" si="11"/>
        <v>#VALUE!</v>
      </c>
    </row>
    <row r="108" spans="18:18">
      <c r="R108" s="15" t="e">
        <f t="shared" si="11"/>
        <v>#VALUE!</v>
      </c>
    </row>
    <row r="109" spans="18:18">
      <c r="R109" s="15" t="e">
        <f t="shared" si="11"/>
        <v>#VALUE!</v>
      </c>
    </row>
    <row r="110" spans="18:18">
      <c r="R110" s="15" t="e">
        <f t="shared" si="11"/>
        <v>#VALUE!</v>
      </c>
    </row>
    <row r="111" spans="18:18">
      <c r="R111" s="15" t="e">
        <f t="shared" si="11"/>
        <v>#VALUE!</v>
      </c>
    </row>
    <row r="112" spans="18:18">
      <c r="R112" s="15" t="e">
        <f t="shared" si="11"/>
        <v>#VALUE!</v>
      </c>
    </row>
    <row r="113" spans="18:18">
      <c r="R113" s="15" t="e">
        <f t="shared" si="11"/>
        <v>#VALUE!</v>
      </c>
    </row>
    <row r="114" spans="18:18">
      <c r="R114" s="15">
        <f t="shared" si="11"/>
        <v>-0.49473793914808928</v>
      </c>
    </row>
    <row r="115" spans="18:18">
      <c r="R115" s="15">
        <f t="shared" si="11"/>
        <v>-0.49473793914808928</v>
      </c>
    </row>
    <row r="116" spans="18:18">
      <c r="R116" s="15">
        <f t="shared" si="11"/>
        <v>-0.5007505777143556</v>
      </c>
    </row>
    <row r="117" spans="18:18">
      <c r="R117" s="15">
        <f t="shared" si="11"/>
        <v>-0.5007505777143556</v>
      </c>
    </row>
    <row r="118" spans="18:18">
      <c r="R118" s="15">
        <f t="shared" si="11"/>
        <v>-0.5007505777143556</v>
      </c>
    </row>
    <row r="119" spans="18:18">
      <c r="R119" s="15">
        <f t="shared" si="11"/>
        <v>-0.5007505777143556</v>
      </c>
    </row>
    <row r="120" spans="18:18">
      <c r="R120" s="15">
        <f t="shared" si="11"/>
        <v>-0.5007505777143556</v>
      </c>
    </row>
    <row r="121" spans="18:18">
      <c r="R121" s="15">
        <f t="shared" si="11"/>
        <v>-0.5007505777143556</v>
      </c>
    </row>
  </sheetData>
  <mergeCells count="6">
    <mergeCell ref="B10:B11"/>
    <mergeCell ref="C11:F11"/>
    <mergeCell ref="B6:L6"/>
    <mergeCell ref="B8:L9"/>
    <mergeCell ref="D47:E47"/>
    <mergeCell ref="D35:E35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zoomScale="130" zoomScaleNormal="130" zoomScaleSheetLayoutView="130" workbookViewId="0">
      <selection activeCell="B10" sqref="B10:B1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3" t="s">
        <v>25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24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5" t="s">
        <v>36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4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37.5" customHeight="1">
      <c r="B10" s="40" t="s">
        <v>0</v>
      </c>
      <c r="C10" s="9" t="s">
        <v>20</v>
      </c>
      <c r="D10" s="9" t="s">
        <v>21</v>
      </c>
      <c r="E10" s="9" t="s">
        <v>22</v>
      </c>
      <c r="F10" s="10" t="s">
        <v>23</v>
      </c>
    </row>
    <row r="11" spans="2:36" ht="12.75" customHeight="1">
      <c r="B11" s="40"/>
      <c r="C11" s="41" t="s">
        <v>15</v>
      </c>
      <c r="D11" s="41"/>
      <c r="E11" s="41"/>
      <c r="F11" s="42"/>
    </row>
    <row r="12" spans="2:36" ht="9.9499999999999993" customHeight="1">
      <c r="B12" s="30">
        <v>1</v>
      </c>
      <c r="C12" s="31">
        <v>29.027899999999999</v>
      </c>
      <c r="D12" s="31">
        <f>'[1]01'!$D$10</f>
        <v>31.25</v>
      </c>
      <c r="E12" s="31">
        <f>'[1]01'!$F$10</f>
        <v>31.85</v>
      </c>
      <c r="F12" s="31">
        <f>'[1]01'!$G$10</f>
        <v>32.75</v>
      </c>
    </row>
    <row r="13" spans="2:36" ht="9.9499999999999993" customHeight="1">
      <c r="B13" s="32">
        <v>2</v>
      </c>
      <c r="C13" s="47">
        <v>29.027899999999999</v>
      </c>
      <c r="D13" s="33">
        <f>'[1]02'!$D$10</f>
        <v>31.25</v>
      </c>
      <c r="E13" s="33">
        <f>'[1]02'!$F$10</f>
        <v>31.85</v>
      </c>
      <c r="F13" s="33">
        <f>'[1]02'!$G$10</f>
        <v>32.75</v>
      </c>
    </row>
    <row r="14" spans="2:36" ht="9.9499999999999993" customHeight="1">
      <c r="B14" s="34">
        <v>3</v>
      </c>
      <c r="C14" s="31">
        <v>29.027899999999999</v>
      </c>
      <c r="D14" s="31">
        <f>'[1]03'!$D$10</f>
        <v>31.25</v>
      </c>
      <c r="E14" s="31">
        <f>'[1]03'!$F$10</f>
        <v>31.85</v>
      </c>
      <c r="F14" s="31">
        <f>'[1]03'!$G$10</f>
        <v>32.75</v>
      </c>
    </row>
    <row r="15" spans="2:36" ht="9.9499999999999993" customHeight="1">
      <c r="B15" s="32">
        <v>4</v>
      </c>
      <c r="C15" s="47">
        <v>29.027899999999999</v>
      </c>
      <c r="D15" s="33">
        <f>'[1]04'!$D$10</f>
        <v>31.25</v>
      </c>
      <c r="E15" s="33">
        <f>'[1]04'!$F$10</f>
        <v>31.85</v>
      </c>
      <c r="F15" s="33">
        <f>'[1]04'!$G$10</f>
        <v>32.75</v>
      </c>
    </row>
    <row r="16" spans="2:36" ht="9.9499999999999993" customHeight="1">
      <c r="B16" s="34">
        <v>5</v>
      </c>
      <c r="C16" s="31">
        <v>29.027899999999999</v>
      </c>
      <c r="D16" s="31">
        <f>'[1]05'!$D$10</f>
        <v>30.65</v>
      </c>
      <c r="E16" s="31">
        <f>'[1]05'!$F$10</f>
        <v>31.25</v>
      </c>
      <c r="F16" s="31">
        <f>'[1]05'!$G$10</f>
        <v>32.15</v>
      </c>
    </row>
    <row r="17" spans="2:32" ht="9.9499999999999993" customHeight="1">
      <c r="B17" s="32">
        <v>6</v>
      </c>
      <c r="C17" s="47">
        <v>29.027899999999999</v>
      </c>
      <c r="D17" s="33">
        <f>'[1]06'!$D$10</f>
        <v>31.25</v>
      </c>
      <c r="E17" s="33">
        <f>'[1]06'!$F$10</f>
        <v>31.85</v>
      </c>
      <c r="F17" s="33">
        <f>'[1]06'!$G$10</f>
        <v>32.75</v>
      </c>
    </row>
    <row r="18" spans="2:32" ht="9.9499999999999993" customHeight="1">
      <c r="B18" s="34">
        <v>7</v>
      </c>
      <c r="C18" s="31">
        <v>29.027899999999999</v>
      </c>
      <c r="D18" s="31">
        <f>'[1]07'!$D$10</f>
        <v>31.25</v>
      </c>
      <c r="E18" s="31">
        <f>'[1]07'!$F$10</f>
        <v>31.85</v>
      </c>
      <c r="F18" s="31">
        <f>'[1]07'!$G$10</f>
        <v>32.75</v>
      </c>
    </row>
    <row r="19" spans="2:32" ht="9.9499999999999993" customHeight="1">
      <c r="B19" s="32">
        <v>8</v>
      </c>
      <c r="C19" s="47">
        <v>29.027899999999999</v>
      </c>
      <c r="D19" s="33">
        <f>'[1]08'!$D$10</f>
        <v>31.25</v>
      </c>
      <c r="E19" s="33">
        <f>'[1]08'!$F$10</f>
        <v>31.85</v>
      </c>
      <c r="F19" s="33">
        <f>'[1]08'!$G$10</f>
        <v>32.75</v>
      </c>
    </row>
    <row r="20" spans="2:32" ht="9.9499999999999993" customHeight="1">
      <c r="B20" s="34">
        <v>9</v>
      </c>
      <c r="C20" s="31">
        <v>29.027899999999999</v>
      </c>
      <c r="D20" s="31">
        <f>'[1]09'!$D$10</f>
        <v>31.25</v>
      </c>
      <c r="E20" s="31">
        <f>'[1]09'!$F$10</f>
        <v>31.85</v>
      </c>
      <c r="F20" s="31">
        <f>'[1]09'!$G$10</f>
        <v>32.75</v>
      </c>
    </row>
    <row r="21" spans="2:32" ht="9.9499999999999993" customHeight="1">
      <c r="B21" s="32">
        <v>10</v>
      </c>
      <c r="C21" s="47">
        <v>29.027899999999999</v>
      </c>
      <c r="D21" s="33">
        <f>'[1]10'!$D$10</f>
        <v>30.5</v>
      </c>
      <c r="E21" s="33">
        <f>'[1]10'!$F$10</f>
        <v>31.1</v>
      </c>
      <c r="F21" s="33">
        <f>'[1]10'!$G$10</f>
        <v>32</v>
      </c>
    </row>
    <row r="22" spans="2:32" ht="9.9499999999999993" customHeight="1">
      <c r="B22" s="34">
        <v>11</v>
      </c>
      <c r="C22" s="31">
        <v>29.027899999999999</v>
      </c>
      <c r="D22" s="31">
        <f>'[1]11'!$D$10</f>
        <v>29.5</v>
      </c>
      <c r="E22" s="31">
        <f>'[1]11'!$F$10</f>
        <v>30.1</v>
      </c>
      <c r="F22" s="31">
        <f>'[1]11'!$G$10</f>
        <v>31</v>
      </c>
    </row>
    <row r="23" spans="2:32" ht="9.9499999999999993" customHeight="1">
      <c r="B23" s="32">
        <v>12</v>
      </c>
      <c r="C23" s="47">
        <v>29.027899999999999</v>
      </c>
      <c r="D23" s="33">
        <f>'[1]12'!$D$10</f>
        <v>27.25</v>
      </c>
      <c r="E23" s="33">
        <f>'[1]12'!$F$10</f>
        <v>27.85</v>
      </c>
      <c r="F23" s="33">
        <f>'[1]12'!$G$10</f>
        <v>28.200000000000003</v>
      </c>
    </row>
    <row r="24" spans="2:32" ht="9.9499999999999993" customHeight="1">
      <c r="B24" s="34">
        <v>13</v>
      </c>
      <c r="C24" s="31">
        <v>29.027899999999999</v>
      </c>
      <c r="D24" s="31">
        <f>'[1]13'!$D$10</f>
        <v>26.45</v>
      </c>
      <c r="E24" s="31">
        <f>'[1]13'!$F$10</f>
        <v>27.05</v>
      </c>
      <c r="F24" s="31">
        <f>'[1]13'!$G$10</f>
        <v>27.95</v>
      </c>
    </row>
    <row r="25" spans="2:32" ht="9.9499999999999993" customHeight="1">
      <c r="B25" s="32">
        <v>14</v>
      </c>
      <c r="C25" s="47">
        <v>29.027899999999999</v>
      </c>
      <c r="D25" s="33">
        <f>'[1]14'!$D$10</f>
        <v>26.45</v>
      </c>
      <c r="E25" s="33">
        <f>'[1]14'!$F$10</f>
        <v>27.05</v>
      </c>
      <c r="F25" s="33">
        <f>'[1]14'!$G$10</f>
        <v>27.95</v>
      </c>
      <c r="S25" s="16" t="s">
        <v>30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1">
        <v>29.027899999999999</v>
      </c>
      <c r="D26" s="31">
        <f>'[1]15'!$D$10</f>
        <v>26.45</v>
      </c>
      <c r="E26" s="31">
        <f>'[1]15'!$F$10</f>
        <v>27.05</v>
      </c>
      <c r="F26" s="31">
        <f>'[1]15'!$G$10</f>
        <v>27.95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47">
        <v>29.027899999999999</v>
      </c>
      <c r="D27" s="33">
        <f>'[1]16'!$D$10</f>
        <v>27</v>
      </c>
      <c r="E27" s="33">
        <f>'[1]16'!$F$10</f>
        <v>27.6</v>
      </c>
      <c r="F27" s="33">
        <f>'[1]16'!$G$10</f>
        <v>28.5</v>
      </c>
      <c r="S27" s="19">
        <v>2017</v>
      </c>
      <c r="T27" s="20">
        <v>13.82</v>
      </c>
      <c r="U27" s="20">
        <v>13.82</v>
      </c>
      <c r="V27" s="20">
        <v>13.82</v>
      </c>
      <c r="W27" s="20">
        <v>13.82</v>
      </c>
      <c r="X27" s="20">
        <v>13.82</v>
      </c>
      <c r="Y27" s="20">
        <v>13.82</v>
      </c>
      <c r="Z27" s="20"/>
      <c r="AA27" s="20"/>
      <c r="AB27" s="20">
        <v>15.83</v>
      </c>
      <c r="AC27" s="20">
        <v>15.83</v>
      </c>
      <c r="AD27" s="20">
        <v>15.93</v>
      </c>
      <c r="AE27" s="20">
        <v>16.53</v>
      </c>
      <c r="AF27" s="21">
        <f t="shared" ref="AF27:AF35" si="0">AVERAGE(T27:AE27)</f>
        <v>14.703999999999999</v>
      </c>
    </row>
    <row r="28" spans="2:32" ht="9.9499999999999993" customHeight="1">
      <c r="B28" s="34">
        <v>17</v>
      </c>
      <c r="C28" s="31">
        <v>29.027899999999999</v>
      </c>
      <c r="D28" s="31">
        <f>'[1]17'!$D$10</f>
        <v>27</v>
      </c>
      <c r="E28" s="31">
        <f>'[1]17'!$F$10</f>
        <v>27.6</v>
      </c>
      <c r="F28" s="31">
        <f>'[1]17'!$G$10</f>
        <v>28.5</v>
      </c>
      <c r="S28" s="19">
        <v>2018</v>
      </c>
      <c r="T28" s="20">
        <v>16.53</v>
      </c>
      <c r="U28" s="20">
        <v>16.53</v>
      </c>
      <c r="V28" s="20">
        <v>16.53</v>
      </c>
      <c r="W28" s="20">
        <v>16.53</v>
      </c>
      <c r="X28" s="20">
        <v>16.53</v>
      </c>
      <c r="Y28" s="20"/>
      <c r="Z28" s="20"/>
      <c r="AA28" s="20"/>
      <c r="AB28" s="20">
        <v>16.53</v>
      </c>
      <c r="AC28" s="20">
        <v>16.63</v>
      </c>
      <c r="AD28" s="20">
        <v>17.03</v>
      </c>
      <c r="AE28" s="20">
        <v>17.27</v>
      </c>
      <c r="AF28" s="21">
        <f t="shared" si="0"/>
        <v>16.678888888888892</v>
      </c>
    </row>
    <row r="29" spans="2:32" ht="9.9499999999999993" customHeight="1">
      <c r="B29" s="32">
        <v>18</v>
      </c>
      <c r="C29" s="47">
        <v>29.027899999999999</v>
      </c>
      <c r="D29" s="33">
        <f>'[1]18'!$D$10</f>
        <v>27</v>
      </c>
      <c r="E29" s="33">
        <f>'[1]18'!$F$10</f>
        <v>27.6</v>
      </c>
      <c r="F29" s="33">
        <f>'[1]18'!$G$10</f>
        <v>28.5</v>
      </c>
      <c r="G29" s="1"/>
      <c r="S29" s="19">
        <v>2019</v>
      </c>
      <c r="T29" s="20">
        <v>17.34</v>
      </c>
      <c r="U29" s="20">
        <v>17.34</v>
      </c>
      <c r="V29" s="20">
        <v>16.78</v>
      </c>
      <c r="W29" s="20">
        <v>16.78</v>
      </c>
      <c r="X29" s="20">
        <v>16.579999999999998</v>
      </c>
      <c r="Y29" s="20"/>
      <c r="Z29" s="20"/>
      <c r="AA29" s="20"/>
      <c r="AB29" s="20">
        <v>16.23</v>
      </c>
      <c r="AC29" s="20">
        <v>16.23</v>
      </c>
      <c r="AD29" s="20">
        <v>16.23</v>
      </c>
      <c r="AE29" s="20">
        <v>16.23</v>
      </c>
      <c r="AF29" s="21">
        <f t="shared" si="0"/>
        <v>16.637777777777778</v>
      </c>
    </row>
    <row r="30" spans="2:32" ht="9.9499999999999993" customHeight="1">
      <c r="B30" s="34">
        <v>19</v>
      </c>
      <c r="C30" s="31">
        <v>29.027899999999999</v>
      </c>
      <c r="D30" s="31">
        <f>'[1]19'!$D$10</f>
        <v>27</v>
      </c>
      <c r="E30" s="31">
        <f>'[1]19'!$F$10</f>
        <v>27.6</v>
      </c>
      <c r="F30" s="31">
        <f>'[1]19'!$G$10</f>
        <v>28.5</v>
      </c>
      <c r="S30" s="19">
        <v>2020</v>
      </c>
      <c r="T30" s="20">
        <v>16.649999999999999</v>
      </c>
      <c r="U30" s="20">
        <v>16.829999999999998</v>
      </c>
      <c r="V30" s="20">
        <v>16.012499999999996</v>
      </c>
      <c r="W30" s="20">
        <v>16.2</v>
      </c>
      <c r="X30" s="20">
        <v>14.995000000000001</v>
      </c>
      <c r="Y30" s="20"/>
      <c r="Z30" s="20"/>
      <c r="AA30" s="20"/>
      <c r="AB30" s="20">
        <v>14.87</v>
      </c>
      <c r="AC30" s="20">
        <v>15.5</v>
      </c>
      <c r="AD30" s="20">
        <v>15.77</v>
      </c>
      <c r="AE30" s="20">
        <v>16.22</v>
      </c>
      <c r="AF30" s="21">
        <f t="shared" si="0"/>
        <v>15.894166666666669</v>
      </c>
    </row>
    <row r="31" spans="2:32" ht="9.9499999999999993" customHeight="1">
      <c r="B31" s="32">
        <v>20</v>
      </c>
      <c r="C31" s="47">
        <v>29.027899999999999</v>
      </c>
      <c r="D31" s="33">
        <f>'[1]20'!$D$10</f>
        <v>25.8</v>
      </c>
      <c r="E31" s="33">
        <f>'[1]20'!$F$10</f>
        <v>26.4</v>
      </c>
      <c r="F31" s="33">
        <f>'[1]20'!$G$10</f>
        <v>27.3</v>
      </c>
      <c r="S31" s="19">
        <v>2021</v>
      </c>
      <c r="T31" s="20">
        <v>16.979999999999997</v>
      </c>
      <c r="U31" s="20">
        <v>17.43</v>
      </c>
      <c r="V31" s="20">
        <v>17.654675513564843</v>
      </c>
      <c r="W31" s="20">
        <v>18.286000000000001</v>
      </c>
      <c r="X31" s="20">
        <v>18.899999999999999</v>
      </c>
      <c r="Y31" s="20">
        <v>18.675000000000001</v>
      </c>
      <c r="Z31" s="20"/>
      <c r="AA31" s="20"/>
      <c r="AB31" s="20">
        <v>21.1</v>
      </c>
      <c r="AC31" s="20">
        <v>22.689999999999998</v>
      </c>
      <c r="AD31" s="20">
        <v>25.54</v>
      </c>
      <c r="AE31" s="20">
        <v>26.619999999999997</v>
      </c>
      <c r="AF31" s="21">
        <f t="shared" si="0"/>
        <v>20.387567551356483</v>
      </c>
    </row>
    <row r="32" spans="2:32" ht="9.9499999999999993" customHeight="1">
      <c r="B32" s="34">
        <v>21</v>
      </c>
      <c r="C32" s="31">
        <v>29.027899999999999</v>
      </c>
      <c r="D32" s="31">
        <f>'[1]21'!$D$10</f>
        <v>25.8</v>
      </c>
      <c r="E32" s="31">
        <f>'[1]21'!$F$10</f>
        <v>26.4</v>
      </c>
      <c r="F32" s="31">
        <f>'[1]21'!$G$10</f>
        <v>27.3</v>
      </c>
      <c r="S32" s="19">
        <v>2022</v>
      </c>
      <c r="T32" s="20">
        <v>25.990000000000002</v>
      </c>
      <c r="U32" s="20">
        <v>25.54</v>
      </c>
      <c r="V32" s="20">
        <v>34.86</v>
      </c>
      <c r="W32" s="20">
        <v>34.26</v>
      </c>
      <c r="X32" s="20">
        <v>34.26</v>
      </c>
      <c r="Y32" s="20">
        <v>34.26</v>
      </c>
      <c r="Z32" s="20"/>
      <c r="AA32" s="20"/>
      <c r="AB32" s="20">
        <v>31</v>
      </c>
      <c r="AC32" s="20">
        <v>31.799999999999997</v>
      </c>
      <c r="AD32" s="20">
        <v>32.4</v>
      </c>
      <c r="AE32" s="20">
        <v>30.1</v>
      </c>
      <c r="AF32" s="21">
        <f t="shared" si="0"/>
        <v>31.446999999999996</v>
      </c>
    </row>
    <row r="33" spans="2:32" ht="9.9499999999999993" customHeight="1">
      <c r="B33" s="32">
        <v>22</v>
      </c>
      <c r="C33" s="47">
        <v>29.027899999999999</v>
      </c>
      <c r="D33" s="33">
        <f>'[1]22'!$D$10</f>
        <v>25.2</v>
      </c>
      <c r="E33" s="33">
        <f>'[1]22'!$F$10</f>
        <v>25.8</v>
      </c>
      <c r="F33" s="33">
        <f>'[1]22'!$G$10</f>
        <v>26.7</v>
      </c>
      <c r="S33" s="19" t="s">
        <v>16</v>
      </c>
      <c r="T33" s="20">
        <f>MAX(T27:T32)</f>
        <v>25.990000000000002</v>
      </c>
      <c r="U33" s="20">
        <f t="shared" ref="U33:AE33" si="1">MAX(U27:U32)</f>
        <v>25.54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>
        <f t="shared" si="1"/>
        <v>0</v>
      </c>
      <c r="AA33" s="20">
        <f t="shared" si="1"/>
        <v>0</v>
      </c>
      <c r="AB33" s="20">
        <f t="shared" si="1"/>
        <v>31</v>
      </c>
      <c r="AC33" s="20">
        <f t="shared" si="1"/>
        <v>31.799999999999997</v>
      </c>
      <c r="AD33" s="20">
        <f t="shared" si="1"/>
        <v>32.4</v>
      </c>
      <c r="AE33" s="20">
        <f t="shared" si="1"/>
        <v>30.1</v>
      </c>
      <c r="AF33" s="21">
        <f t="shared" si="0"/>
        <v>26.205833333333331</v>
      </c>
    </row>
    <row r="34" spans="2:32" ht="9.9499999999999993" customHeight="1">
      <c r="B34" s="34">
        <v>23</v>
      </c>
      <c r="C34" s="31">
        <v>29.027899999999999</v>
      </c>
      <c r="D34" s="31">
        <f>'[1]23'!$D$10</f>
        <v>25.2</v>
      </c>
      <c r="E34" s="31">
        <f>'[1]23'!$F$10</f>
        <v>25.8</v>
      </c>
      <c r="F34" s="31">
        <f>'[1]23'!$G$10</f>
        <v>26.7</v>
      </c>
      <c r="S34" s="19" t="s">
        <v>17</v>
      </c>
      <c r="T34" s="20">
        <f>MIN(T27:T32)</f>
        <v>13.82</v>
      </c>
      <c r="U34" s="20">
        <f t="shared" ref="U34:AE34" si="2">MIN(U27:U32)</f>
        <v>13.82</v>
      </c>
      <c r="V34" s="20">
        <f t="shared" si="2"/>
        <v>13.82</v>
      </c>
      <c r="W34" s="20">
        <f t="shared" si="2"/>
        <v>13.82</v>
      </c>
      <c r="X34" s="20">
        <f t="shared" si="2"/>
        <v>13.82</v>
      </c>
      <c r="Y34" s="20">
        <f t="shared" si="2"/>
        <v>13.82</v>
      </c>
      <c r="Z34" s="20">
        <f t="shared" si="2"/>
        <v>0</v>
      </c>
      <c r="AA34" s="20">
        <f t="shared" si="2"/>
        <v>0</v>
      </c>
      <c r="AB34" s="20">
        <f t="shared" si="2"/>
        <v>14.87</v>
      </c>
      <c r="AC34" s="20">
        <f t="shared" si="2"/>
        <v>15.5</v>
      </c>
      <c r="AD34" s="20">
        <f t="shared" si="2"/>
        <v>15.77</v>
      </c>
      <c r="AE34" s="20">
        <f t="shared" si="2"/>
        <v>16.22</v>
      </c>
      <c r="AF34" s="21">
        <f t="shared" si="0"/>
        <v>12.106666666666667</v>
      </c>
    </row>
    <row r="35" spans="2:32" ht="9.9499999999999993" customHeight="1">
      <c r="B35" s="32">
        <v>24</v>
      </c>
      <c r="C35" s="36"/>
      <c r="D35" s="36"/>
      <c r="E35" s="38" t="s">
        <v>32</v>
      </c>
      <c r="F35" s="36"/>
      <c r="S35" s="19" t="s">
        <v>18</v>
      </c>
      <c r="T35" s="20">
        <f>AVERAGE(T27:T32)</f>
        <v>17.885000000000002</v>
      </c>
      <c r="U35" s="20">
        <f t="shared" ref="U35:AE35" si="3">AVERAGE(U27:U32)</f>
        <v>17.914999999999996</v>
      </c>
      <c r="V35" s="20">
        <f t="shared" si="3"/>
        <v>19.276195918927474</v>
      </c>
      <c r="W35" s="20">
        <f t="shared" si="3"/>
        <v>19.312666666666669</v>
      </c>
      <c r="X35" s="20">
        <f t="shared" si="3"/>
        <v>19.180833333333329</v>
      </c>
      <c r="Y35" s="20">
        <f t="shared" si="3"/>
        <v>22.251666666666665</v>
      </c>
      <c r="Z35" s="20">
        <v>0</v>
      </c>
      <c r="AA35" s="20"/>
      <c r="AB35" s="20">
        <f t="shared" si="3"/>
        <v>19.260000000000002</v>
      </c>
      <c r="AC35" s="20">
        <f t="shared" si="3"/>
        <v>19.779999999999998</v>
      </c>
      <c r="AD35" s="20">
        <f t="shared" si="3"/>
        <v>20.483333333333334</v>
      </c>
      <c r="AE35" s="20">
        <f t="shared" si="3"/>
        <v>20.495000000000001</v>
      </c>
      <c r="AF35" s="21">
        <f t="shared" si="0"/>
        <v>17.803608719902499</v>
      </c>
    </row>
    <row r="36" spans="2:32" ht="9.9499999999999993" customHeight="1">
      <c r="B36" s="34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/>
      <c r="D37" s="33"/>
      <c r="E37" s="33"/>
      <c r="F37" s="33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0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19</v>
      </c>
      <c r="T39" s="20">
        <f t="shared" ref="T39:AE41" si="4">T33</f>
        <v>25.990000000000002</v>
      </c>
      <c r="U39" s="20">
        <f t="shared" si="4"/>
        <v>25.54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4">
        <v>29</v>
      </c>
      <c r="C40" s="31"/>
      <c r="D40" s="31"/>
      <c r="E40" s="31"/>
      <c r="F40" s="31"/>
      <c r="S40" s="19"/>
      <c r="T40" s="20">
        <f t="shared" si="4"/>
        <v>13.82</v>
      </c>
      <c r="U40" s="20">
        <f t="shared" si="4"/>
        <v>13.82</v>
      </c>
      <c r="V40" s="20">
        <f t="shared" si="4"/>
        <v>13.82</v>
      </c>
      <c r="W40" s="20">
        <f t="shared" si="4"/>
        <v>13.82</v>
      </c>
      <c r="X40" s="20">
        <f t="shared" si="4"/>
        <v>13.82</v>
      </c>
      <c r="Y40" s="20">
        <f t="shared" si="4"/>
        <v>13.82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2017 - 2022</v>
      </c>
      <c r="T41" s="23">
        <f t="shared" si="4"/>
        <v>17.885000000000002</v>
      </c>
      <c r="U41" s="23">
        <f t="shared" si="4"/>
        <v>17.914999999999996</v>
      </c>
      <c r="V41" s="23">
        <f t="shared" si="4"/>
        <v>19.276195918927474</v>
      </c>
      <c r="W41" s="23">
        <f t="shared" si="4"/>
        <v>19.312666666666669</v>
      </c>
      <c r="X41" s="23">
        <f t="shared" si="4"/>
        <v>19.180833333333329</v>
      </c>
      <c r="Y41" s="23">
        <f t="shared" si="4"/>
        <v>22.251666666666665</v>
      </c>
      <c r="Z41" s="23"/>
      <c r="AA41" s="23"/>
      <c r="AB41" s="23">
        <f t="shared" si="4"/>
        <v>19.260000000000002</v>
      </c>
      <c r="AC41" s="23">
        <f t="shared" si="4"/>
        <v>19.779999999999998</v>
      </c>
      <c r="AD41" s="23">
        <f t="shared" si="4"/>
        <v>20.483333333333334</v>
      </c>
      <c r="AE41" s="23">
        <f t="shared" si="4"/>
        <v>20.495000000000001</v>
      </c>
      <c r="AF41" s="17"/>
    </row>
    <row r="42" spans="2:32" ht="9.9499999999999993" customHeight="1">
      <c r="B42" s="34">
        <v>31</v>
      </c>
      <c r="C42" s="31"/>
      <c r="D42" s="31"/>
      <c r="E42" s="31"/>
      <c r="F42" s="31"/>
      <c r="S42" s="19">
        <v>2023</v>
      </c>
      <c r="T42" s="24">
        <f>AVERAGE(D12:D15)</f>
        <v>31.25</v>
      </c>
      <c r="U42" s="24">
        <f>AVERAGE(D16:D19)</f>
        <v>31.1</v>
      </c>
      <c r="V42" s="24">
        <f>AVERAGE(D20:D24)</f>
        <v>28.99</v>
      </c>
      <c r="W42" s="24">
        <f>AVERAGE(D25:D28)</f>
        <v>26.725000000000001</v>
      </c>
      <c r="X42" s="24">
        <f>AVERAGE(D29:D32)</f>
        <v>26.4</v>
      </c>
      <c r="Y42" s="24">
        <f>AVERAGE(D33:D37)</f>
        <v>25.2</v>
      </c>
      <c r="Z42" s="24"/>
      <c r="AA42" s="24"/>
      <c r="AB42" s="24">
        <f>AVERAGE(D47:D50)</f>
        <v>23.56</v>
      </c>
      <c r="AC42" s="24">
        <f>AVERAGE(D51:D54)</f>
        <v>23.56</v>
      </c>
      <c r="AD42" s="24">
        <f>AVERAGE(D55:D59)</f>
        <v>23.26</v>
      </c>
      <c r="AE42" s="24">
        <f>AVERAGE(D60:D63)</f>
        <v>22.96</v>
      </c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7"/>
      <c r="D46" s="37"/>
      <c r="E46" s="39" t="s">
        <v>35</v>
      </c>
      <c r="F46" s="37"/>
      <c r="S46" s="16" t="s">
        <v>31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47">
        <v>49.8949</v>
      </c>
      <c r="D47" s="33">
        <f>'[1]36'!$D$10</f>
        <v>23.56</v>
      </c>
      <c r="E47" s="33">
        <f>'[1]36'!$F$10</f>
        <v>24.16</v>
      </c>
      <c r="F47" s="33">
        <f>'[1]36'!$G$10</f>
        <v>25.06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1">
        <v>49.8949</v>
      </c>
      <c r="D48" s="31">
        <f>'[1]37'!$D$10</f>
        <v>23.56</v>
      </c>
      <c r="E48" s="31">
        <f>'[1]37'!$F$10</f>
        <v>24.16</v>
      </c>
      <c r="F48" s="31">
        <f>'[1]37'!$G$10</f>
        <v>25.06</v>
      </c>
      <c r="S48" s="19">
        <v>2017</v>
      </c>
      <c r="T48" s="20">
        <v>16.689999999999998</v>
      </c>
      <c r="U48" s="20">
        <v>16.689999999999998</v>
      </c>
      <c r="V48" s="20">
        <v>16.07</v>
      </c>
      <c r="W48" s="20">
        <v>16.07</v>
      </c>
      <c r="X48" s="20">
        <v>16.57</v>
      </c>
      <c r="Y48" s="20">
        <v>16.82</v>
      </c>
      <c r="Z48" s="20">
        <v>17.25</v>
      </c>
      <c r="AA48" s="20">
        <v>17.53</v>
      </c>
      <c r="AB48" s="20">
        <v>17.850000000000001</v>
      </c>
      <c r="AC48" s="20">
        <v>18.450000000000003</v>
      </c>
      <c r="AD48" s="20">
        <v>18.649999999999999</v>
      </c>
      <c r="AE48" s="20">
        <v>18.829999999999998</v>
      </c>
      <c r="AF48" s="21">
        <f t="shared" ref="AF48:AF56" si="5">AVERAGE(T48:AE48)</f>
        <v>17.28916666666667</v>
      </c>
    </row>
    <row r="49" spans="2:32" ht="9.9499999999999993" customHeight="1">
      <c r="B49" s="32">
        <v>38</v>
      </c>
      <c r="C49" s="47">
        <v>49.8949</v>
      </c>
      <c r="D49" s="33">
        <f>'[1]38'!$D$10</f>
        <v>23.56</v>
      </c>
      <c r="E49" s="33">
        <f>'[1]38'!$F$10</f>
        <v>24.16</v>
      </c>
      <c r="F49" s="33">
        <f>'[1]38'!$G$10</f>
        <v>25.06</v>
      </c>
      <c r="S49" s="19">
        <v>2018</v>
      </c>
      <c r="T49" s="20">
        <v>18.950000000000003</v>
      </c>
      <c r="U49" s="20">
        <v>18.950000000000003</v>
      </c>
      <c r="V49" s="20">
        <v>19.32</v>
      </c>
      <c r="W49" s="20">
        <v>19.880000000000003</v>
      </c>
      <c r="X49" s="20">
        <v>19.939999999999998</v>
      </c>
      <c r="Y49" s="20">
        <v>19.979999999999997</v>
      </c>
      <c r="Z49" s="20">
        <v>20</v>
      </c>
      <c r="AA49" s="20">
        <v>18.380000000000003</v>
      </c>
      <c r="AB49" s="20">
        <v>19.28</v>
      </c>
      <c r="AC49" s="20">
        <v>19.950000000000003</v>
      </c>
      <c r="AD49" s="20">
        <v>20.009999999999998</v>
      </c>
      <c r="AE49" s="20">
        <v>21.380000000000003</v>
      </c>
      <c r="AF49" s="21">
        <f t="shared" si="5"/>
        <v>19.668333333333333</v>
      </c>
    </row>
    <row r="50" spans="2:32" ht="9.9499999999999993" customHeight="1">
      <c r="B50" s="34">
        <v>39</v>
      </c>
      <c r="C50" s="31">
        <v>49.8949</v>
      </c>
      <c r="D50" s="31">
        <f>'[1]39'!$D$10</f>
        <v>23.56</v>
      </c>
      <c r="E50" s="31">
        <f>'[1]39'!$F$10</f>
        <v>24.16</v>
      </c>
      <c r="F50" s="31">
        <f>'[1]39'!$G$10</f>
        <v>25.06</v>
      </c>
      <c r="S50" s="19">
        <v>2019</v>
      </c>
      <c r="T50" s="20">
        <v>20.67</v>
      </c>
      <c r="U50" s="20">
        <v>20.32</v>
      </c>
      <c r="V50" s="20">
        <v>19.759999999999998</v>
      </c>
      <c r="W50" s="20">
        <v>19.520000000000003</v>
      </c>
      <c r="X50" s="20">
        <v>19.410000000000004</v>
      </c>
      <c r="Y50" s="20">
        <v>19.54</v>
      </c>
      <c r="Z50" s="20">
        <v>20.270000000000003</v>
      </c>
      <c r="AA50" s="20">
        <v>20.270000000000003</v>
      </c>
      <c r="AB50" s="20">
        <v>19.97</v>
      </c>
      <c r="AC50" s="20">
        <v>20.18</v>
      </c>
      <c r="AD50" s="20">
        <v>20.18</v>
      </c>
      <c r="AE50" s="20">
        <v>20.5</v>
      </c>
      <c r="AF50" s="21">
        <f t="shared" si="5"/>
        <v>20.049166666666668</v>
      </c>
    </row>
    <row r="51" spans="2:32" ht="9.9499999999999993" customHeight="1">
      <c r="B51" s="32">
        <v>40</v>
      </c>
      <c r="C51" s="47">
        <v>49.8949</v>
      </c>
      <c r="D51" s="33">
        <f>'[1]40'!$D$10</f>
        <v>23.56</v>
      </c>
      <c r="E51" s="33">
        <f>'[1]40'!$F$10</f>
        <v>24.16</v>
      </c>
      <c r="F51" s="33">
        <f>'[1]40'!$G$10</f>
        <v>25.06</v>
      </c>
      <c r="S51" s="19">
        <v>2020</v>
      </c>
      <c r="T51" s="20">
        <v>17.5</v>
      </c>
      <c r="U51" s="20">
        <v>17.559000000000001</v>
      </c>
      <c r="V51" s="20">
        <v>16.862500000000001</v>
      </c>
      <c r="W51" s="20">
        <v>17.122000000000003</v>
      </c>
      <c r="X51" s="20">
        <v>15.844999999999999</v>
      </c>
      <c r="Y51" s="20"/>
      <c r="Z51" s="20"/>
      <c r="AA51" s="20"/>
      <c r="AB51" s="20">
        <v>16.37</v>
      </c>
      <c r="AC51" s="20">
        <v>16.45</v>
      </c>
      <c r="AD51" s="20">
        <v>16.720000000000002</v>
      </c>
      <c r="AE51" s="20">
        <v>17.18</v>
      </c>
      <c r="AF51" s="21">
        <f t="shared" si="5"/>
        <v>16.845388888888891</v>
      </c>
    </row>
    <row r="52" spans="2:32" ht="9.9499999999999993" customHeight="1">
      <c r="B52" s="34">
        <v>41</v>
      </c>
      <c r="C52" s="31">
        <v>49.8949</v>
      </c>
      <c r="D52" s="31">
        <f>'[1]41'!$D$10</f>
        <v>23.56</v>
      </c>
      <c r="E52" s="31">
        <f>'[1]41'!$F$10</f>
        <v>24.16</v>
      </c>
      <c r="F52" s="31">
        <f>'[1]41'!$G$10</f>
        <v>25.06</v>
      </c>
      <c r="S52" s="19">
        <v>2021</v>
      </c>
      <c r="T52" s="20">
        <v>17.93</v>
      </c>
      <c r="U52" s="20">
        <v>18.38</v>
      </c>
      <c r="V52" s="20">
        <v>18.604675513564843</v>
      </c>
      <c r="W52" s="20">
        <v>19.235999999999997</v>
      </c>
      <c r="X52" s="20">
        <v>19.850000000000001</v>
      </c>
      <c r="Y52" s="20">
        <v>19.625</v>
      </c>
      <c r="Z52" s="20"/>
      <c r="AA52" s="20"/>
      <c r="AB52" s="20">
        <v>22.110000000000003</v>
      </c>
      <c r="AC52" s="20">
        <v>23.79</v>
      </c>
      <c r="AD52" s="20">
        <v>26.49</v>
      </c>
      <c r="AE52" s="20">
        <v>27.57</v>
      </c>
      <c r="AF52" s="21">
        <f t="shared" si="5"/>
        <v>21.358567551356483</v>
      </c>
    </row>
    <row r="53" spans="2:32" ht="9.9499999999999993" customHeight="1">
      <c r="B53" s="32">
        <v>42</v>
      </c>
      <c r="C53" s="47">
        <v>49.8949</v>
      </c>
      <c r="D53" s="33">
        <f>'[1]42'!$D$10</f>
        <v>23.56</v>
      </c>
      <c r="E53" s="33">
        <f>'[1]42'!$F$10</f>
        <v>24.16</v>
      </c>
      <c r="F53" s="33">
        <f>'[1]42'!$G$10</f>
        <v>25.06</v>
      </c>
      <c r="S53" s="19">
        <v>2022</v>
      </c>
      <c r="T53" s="20">
        <v>26.939999999999998</v>
      </c>
      <c r="U53" s="20">
        <v>26.49</v>
      </c>
      <c r="V53" s="20">
        <v>35.81</v>
      </c>
      <c r="W53" s="20">
        <v>35.21</v>
      </c>
      <c r="X53" s="20">
        <v>35.21</v>
      </c>
      <c r="Y53" s="20">
        <v>35.21</v>
      </c>
      <c r="Z53" s="20"/>
      <c r="AA53" s="20"/>
      <c r="AB53" s="20">
        <v>31.95</v>
      </c>
      <c r="AC53" s="20">
        <v>32.75</v>
      </c>
      <c r="AD53" s="20">
        <v>33.349999999999994</v>
      </c>
      <c r="AE53" s="20">
        <v>31.27</v>
      </c>
      <c r="AF53" s="21">
        <f t="shared" si="5"/>
        <v>32.418999999999997</v>
      </c>
    </row>
    <row r="54" spans="2:32" ht="9.9499999999999993" customHeight="1">
      <c r="B54" s="34">
        <v>43</v>
      </c>
      <c r="C54" s="31">
        <v>49.8949</v>
      </c>
      <c r="D54" s="31">
        <f>'[1]43'!$D$10</f>
        <v>23.56</v>
      </c>
      <c r="E54" s="31">
        <f>'[1]43'!$F$10</f>
        <v>24.16</v>
      </c>
      <c r="F54" s="31">
        <f>'[1]43'!$G$10</f>
        <v>25.06</v>
      </c>
      <c r="S54" s="19" t="s">
        <v>16</v>
      </c>
      <c r="T54" s="20">
        <f>MAX(T48:T53)</f>
        <v>26.939999999999998</v>
      </c>
      <c r="U54" s="20">
        <f t="shared" ref="U54:AE54" si="6">MAX(U48:U53)</f>
        <v>26.49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>
        <f t="shared" si="6"/>
        <v>20.270000000000003</v>
      </c>
      <c r="AA54" s="20">
        <f t="shared" si="6"/>
        <v>20.270000000000003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 t="shared" si="5"/>
        <v>30.394166666666667</v>
      </c>
    </row>
    <row r="55" spans="2:32" ht="9.9499999999999993" customHeight="1">
      <c r="B55" s="32">
        <v>44</v>
      </c>
      <c r="C55" s="47">
        <v>49.8949</v>
      </c>
      <c r="D55" s="33">
        <f>'[1]44'!$D$10</f>
        <v>23.56</v>
      </c>
      <c r="E55" s="33">
        <f>'[1]44'!$F$10</f>
        <v>24.16</v>
      </c>
      <c r="F55" s="33">
        <f>'[1]44'!$G$10</f>
        <v>25.06</v>
      </c>
      <c r="S55" s="19" t="s">
        <v>17</v>
      </c>
      <c r="T55" s="20">
        <f>MIN(T48:T53)</f>
        <v>16.689999999999998</v>
      </c>
      <c r="U55" s="20">
        <f t="shared" ref="U55:AE55" si="7">MIN(U48:U53)</f>
        <v>16.689999999999998</v>
      </c>
      <c r="V55" s="20">
        <f t="shared" si="7"/>
        <v>16.07</v>
      </c>
      <c r="W55" s="20">
        <f t="shared" si="7"/>
        <v>16.07</v>
      </c>
      <c r="X55" s="20">
        <f t="shared" si="7"/>
        <v>15.844999999999999</v>
      </c>
      <c r="Y55" s="20">
        <f t="shared" si="7"/>
        <v>16.82</v>
      </c>
      <c r="Z55" s="20">
        <f t="shared" si="7"/>
        <v>17.25</v>
      </c>
      <c r="AA55" s="20">
        <f t="shared" si="7"/>
        <v>17.53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 t="shared" si="5"/>
        <v>16.640416666666667</v>
      </c>
    </row>
    <row r="56" spans="2:32" ht="9.9499999999999993" customHeight="1">
      <c r="B56" s="34">
        <v>45</v>
      </c>
      <c r="C56" s="31">
        <v>49.8949</v>
      </c>
      <c r="D56" s="31">
        <f>'[1]45'!$D$10</f>
        <v>23.56</v>
      </c>
      <c r="E56" s="31">
        <f>'[1]45'!$F$10</f>
        <v>24.16</v>
      </c>
      <c r="F56" s="31">
        <f>'[1]45'!$G$10</f>
        <v>25.06</v>
      </c>
      <c r="S56" s="19" t="s">
        <v>18</v>
      </c>
      <c r="T56" s="20">
        <f>AVERAGE(T48:T53)</f>
        <v>19.78</v>
      </c>
      <c r="U56" s="20">
        <f t="shared" ref="U56:AE56" si="8">AVERAGE(U48:U53)</f>
        <v>19.7315</v>
      </c>
      <c r="V56" s="20">
        <f t="shared" si="8"/>
        <v>21.071195918927476</v>
      </c>
      <c r="W56" s="20">
        <f t="shared" si="8"/>
        <v>21.173000000000002</v>
      </c>
      <c r="X56" s="20">
        <f t="shared" si="8"/>
        <v>21.137500000000003</v>
      </c>
      <c r="Y56" s="20">
        <f t="shared" si="8"/>
        <v>22.235000000000003</v>
      </c>
      <c r="Z56" s="20">
        <f t="shared" si="8"/>
        <v>19.173333333333336</v>
      </c>
      <c r="AA56" s="20">
        <f t="shared" si="8"/>
        <v>18.72666666666667</v>
      </c>
      <c r="AB56" s="20">
        <f t="shared" si="8"/>
        <v>21.254999999999999</v>
      </c>
      <c r="AC56" s="20">
        <f t="shared" si="8"/>
        <v>21.928333333333331</v>
      </c>
      <c r="AD56" s="20">
        <f t="shared" si="8"/>
        <v>22.566666666666663</v>
      </c>
      <c r="AE56" s="20">
        <f t="shared" si="8"/>
        <v>22.788333333333338</v>
      </c>
      <c r="AF56" s="21">
        <f t="shared" si="5"/>
        <v>20.963877437688399</v>
      </c>
    </row>
    <row r="57" spans="2:32" ht="9.9499999999999993" customHeight="1">
      <c r="B57" s="32">
        <v>46</v>
      </c>
      <c r="C57" s="47">
        <v>49.8949</v>
      </c>
      <c r="D57" s="33">
        <f>'[1]46'!$D$10</f>
        <v>23.26</v>
      </c>
      <c r="E57" s="33">
        <f>'[1]46'!$F$10</f>
        <v>23.86</v>
      </c>
      <c r="F57" s="33">
        <f>'[1]46'!$G$10</f>
        <v>24.76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1">
        <v>49.8949</v>
      </c>
      <c r="D58" s="31">
        <f>'[1]47'!$D$10</f>
        <v>22.96</v>
      </c>
      <c r="E58" s="31">
        <f>'[1]47'!$F$10</f>
        <v>23.56</v>
      </c>
      <c r="F58" s="31">
        <f>'[1]47'!$G$10</f>
        <v>24.46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47">
        <v>49.8949</v>
      </c>
      <c r="D59" s="33">
        <f>'[1]48'!$D$10</f>
        <v>22.96</v>
      </c>
      <c r="E59" s="33">
        <f>'[1]48'!$F$10</f>
        <v>23.56</v>
      </c>
      <c r="F59" s="33">
        <f>'[1]48'!$G$10</f>
        <v>24.46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1">
        <v>49.8949</v>
      </c>
      <c r="D60" s="31">
        <f>'[1]49'!$D$10</f>
        <v>22.96</v>
      </c>
      <c r="E60" s="31">
        <f>'[1]49'!$F$10</f>
        <v>23.56</v>
      </c>
      <c r="F60" s="31">
        <f>'[1]49'!$G$10</f>
        <v>24.46</v>
      </c>
      <c r="S60" s="19" t="s">
        <v>19</v>
      </c>
      <c r="T60" s="20">
        <f t="shared" ref="T60:AE62" si="9">T54</f>
        <v>26.939999999999998</v>
      </c>
      <c r="U60" s="20">
        <f t="shared" si="9"/>
        <v>26.49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>
        <f t="shared" si="9"/>
        <v>20.270000000000003</v>
      </c>
      <c r="AA60" s="20">
        <f t="shared" si="9"/>
        <v>20.270000000000003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9499999999999993" customHeight="1">
      <c r="B61" s="32">
        <v>50</v>
      </c>
      <c r="C61" s="47">
        <v>49.8949</v>
      </c>
      <c r="D61" s="33">
        <f>'[1]50'!$D$10</f>
        <v>22.96</v>
      </c>
      <c r="E61" s="33">
        <f>'[1]50'!$F$10</f>
        <v>23.56</v>
      </c>
      <c r="F61" s="33">
        <f>'[1]50'!$G$10</f>
        <v>24.46</v>
      </c>
      <c r="S61" s="19"/>
      <c r="T61" s="20">
        <f t="shared" si="9"/>
        <v>16.689999999999998</v>
      </c>
      <c r="U61" s="20">
        <f t="shared" si="9"/>
        <v>16.689999999999998</v>
      </c>
      <c r="V61" s="20">
        <f t="shared" si="9"/>
        <v>16.07</v>
      </c>
      <c r="W61" s="20">
        <f t="shared" si="9"/>
        <v>16.07</v>
      </c>
      <c r="X61" s="20">
        <f t="shared" si="9"/>
        <v>15.844999999999999</v>
      </c>
      <c r="Y61" s="20">
        <f t="shared" si="9"/>
        <v>16.82</v>
      </c>
      <c r="Z61" s="20">
        <f t="shared" si="9"/>
        <v>17.25</v>
      </c>
      <c r="AA61" s="20">
        <f t="shared" si="9"/>
        <v>17.53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4">
        <v>51</v>
      </c>
      <c r="C62" s="31">
        <v>49.8949</v>
      </c>
      <c r="D62" s="31">
        <f>'[1]51'!$D$10</f>
        <v>22.96</v>
      </c>
      <c r="E62" s="31">
        <f>'[1]51'!$F$10</f>
        <v>23.56</v>
      </c>
      <c r="F62" s="31">
        <f>'[1]51'!$G$10</f>
        <v>24.46</v>
      </c>
      <c r="S62" s="22" t="str">
        <f>S56</f>
        <v>Promedio 2017 - 2022</v>
      </c>
      <c r="T62" s="23">
        <f t="shared" si="9"/>
        <v>19.78</v>
      </c>
      <c r="U62" s="23">
        <f t="shared" si="9"/>
        <v>19.7315</v>
      </c>
      <c r="V62" s="23">
        <f t="shared" si="9"/>
        <v>21.071195918927476</v>
      </c>
      <c r="W62" s="23">
        <f t="shared" si="9"/>
        <v>21.173000000000002</v>
      </c>
      <c r="X62" s="23">
        <f t="shared" si="9"/>
        <v>21.137500000000003</v>
      </c>
      <c r="Y62" s="23">
        <f t="shared" si="9"/>
        <v>22.235000000000003</v>
      </c>
      <c r="Z62" s="23">
        <f t="shared" si="9"/>
        <v>19.173333333333336</v>
      </c>
      <c r="AA62" s="23">
        <f t="shared" si="9"/>
        <v>18.72666666666667</v>
      </c>
      <c r="AB62" s="23">
        <f t="shared" si="9"/>
        <v>21.254999999999999</v>
      </c>
      <c r="AC62" s="23">
        <f t="shared" si="9"/>
        <v>21.928333333333331</v>
      </c>
      <c r="AD62" s="23">
        <f t="shared" si="9"/>
        <v>22.566666666666663</v>
      </c>
      <c r="AE62" s="23">
        <f t="shared" si="9"/>
        <v>22.788333333333338</v>
      </c>
      <c r="AF62" s="17"/>
    </row>
    <row r="63" spans="2:32" ht="9.9499999999999993" customHeight="1">
      <c r="B63" s="32">
        <v>52</v>
      </c>
      <c r="C63" s="47">
        <v>49.8949</v>
      </c>
      <c r="D63" s="33">
        <f>'[1]52'!$D$10</f>
        <v>22.96</v>
      </c>
      <c r="E63" s="33">
        <f>'[1]52'!$F$10</f>
        <v>23.56</v>
      </c>
      <c r="F63" s="33">
        <f>'[1]52'!$G$10</f>
        <v>24.46</v>
      </c>
      <c r="S63" s="19">
        <v>2023</v>
      </c>
      <c r="T63" s="24">
        <f>AVERAGE(F12:F15)</f>
        <v>32.75</v>
      </c>
      <c r="U63" s="24">
        <f>AVERAGE(F16:F19)</f>
        <v>32.6</v>
      </c>
      <c r="V63" s="24">
        <f>AVERAGE(F20:F24)</f>
        <v>30.380000000000003</v>
      </c>
      <c r="W63" s="24">
        <f>AVERAGE(F25:F28)</f>
        <v>28.225000000000001</v>
      </c>
      <c r="X63" s="24">
        <f>AVERAGE(F29:F32)</f>
        <v>27.9</v>
      </c>
      <c r="Y63" s="24">
        <f>AVERAGE(F33:F37)</f>
        <v>26.7</v>
      </c>
      <c r="Z63" s="24"/>
      <c r="AA63" s="24"/>
      <c r="AB63" s="24">
        <f>AVERAGE(F47:F50)</f>
        <v>25.06</v>
      </c>
      <c r="AC63" s="24">
        <f>AVERAGE(F51:F54)</f>
        <v>25.06</v>
      </c>
      <c r="AD63" s="24">
        <f>AVERAGE(F55:F59)</f>
        <v>24.76</v>
      </c>
      <c r="AE63" s="24">
        <f>AVERAGE(F60:F63)</f>
        <v>24.46</v>
      </c>
      <c r="AF63" s="17"/>
    </row>
    <row r="64" spans="2:32">
      <c r="B64" s="7"/>
      <c r="C64" s="31"/>
      <c r="D64" s="8"/>
      <c r="E64" s="8"/>
      <c r="F64" s="8"/>
    </row>
    <row r="65" spans="2:31">
      <c r="B65" s="48"/>
      <c r="C65" s="49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21" si="10">(D12-C12)/C12</f>
        <v>7.6550491079272046E-2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7.6550491079272046E-2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7.6550491079272046E-2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7.6550491079272046E-2</v>
      </c>
      <c r="S73" s="25"/>
    </row>
    <row r="74" spans="2:31">
      <c r="R74" s="15">
        <f t="shared" si="10"/>
        <v>5.5880721650549976E-2</v>
      </c>
      <c r="S74" s="25"/>
    </row>
    <row r="75" spans="2:31">
      <c r="R75" s="15">
        <f t="shared" si="10"/>
        <v>7.6550491079272046E-2</v>
      </c>
      <c r="S75" s="25"/>
    </row>
    <row r="76" spans="2:31">
      <c r="R76" s="15">
        <f t="shared" si="10"/>
        <v>7.6550491079272046E-2</v>
      </c>
    </row>
    <row r="77" spans="2:31">
      <c r="R77" s="15">
        <f t="shared" si="10"/>
        <v>7.6550491079272046E-2</v>
      </c>
    </row>
    <row r="78" spans="2:31">
      <c r="R78" s="15">
        <f t="shared" si="10"/>
        <v>7.6550491079272046E-2</v>
      </c>
    </row>
    <row r="79" spans="2:31">
      <c r="R79" s="15">
        <f t="shared" si="10"/>
        <v>5.0713279293369523E-2</v>
      </c>
    </row>
    <row r="80" spans="2:31">
      <c r="R80" s="15">
        <f t="shared" si="10"/>
        <v>1.6263663578832816E-2</v>
      </c>
    </row>
    <row r="81" spans="18:18">
      <c r="R81" s="15">
        <f t="shared" si="10"/>
        <v>-6.1247971778874769E-2</v>
      </c>
    </row>
    <row r="82" spans="18:18">
      <c r="R82" s="15">
        <f t="shared" si="10"/>
        <v>-8.8807664350504162E-2</v>
      </c>
    </row>
    <row r="83" spans="18:18">
      <c r="R83" s="15">
        <f t="shared" si="10"/>
        <v>-8.8807664350504162E-2</v>
      </c>
    </row>
    <row r="84" spans="18:18">
      <c r="R84" s="15">
        <f t="shared" si="10"/>
        <v>-8.8807664350504162E-2</v>
      </c>
    </row>
    <row r="85" spans="18:18">
      <c r="R85" s="15">
        <f t="shared" si="10"/>
        <v>-6.9860375707508943E-2</v>
      </c>
    </row>
    <row r="86" spans="18:18">
      <c r="R86" s="15">
        <f t="shared" si="10"/>
        <v>-6.9860375707508943E-2</v>
      </c>
    </row>
    <row r="87" spans="18:18">
      <c r="R87" s="15">
        <f t="shared" si="10"/>
        <v>-6.9860375707508943E-2</v>
      </c>
    </row>
    <row r="88" spans="18:18">
      <c r="R88" s="15">
        <f t="shared" si="10"/>
        <v>-6.9860375707508943E-2</v>
      </c>
    </row>
    <row r="89" spans="18:18">
      <c r="R89" s="15">
        <f t="shared" si="10"/>
        <v>-0.11119991456495297</v>
      </c>
    </row>
    <row r="90" spans="18:18">
      <c r="R90" s="15">
        <f t="shared" si="10"/>
        <v>-0.11119991456495297</v>
      </c>
    </row>
    <row r="91" spans="18:18">
      <c r="R91" s="15">
        <f t="shared" si="10"/>
        <v>-0.13186968399367505</v>
      </c>
    </row>
    <row r="92" spans="18:18">
      <c r="R92" s="15">
        <f t="shared" si="10"/>
        <v>-0.13186968399367505</v>
      </c>
    </row>
    <row r="93" spans="18:18">
      <c r="R93" s="15" t="e">
        <f>(D35-#REF!)/#REF!</f>
        <v>#REF!</v>
      </c>
    </row>
    <row r="94" spans="18:18">
      <c r="R94" s="15" t="e">
        <f t="shared" si="10"/>
        <v>#DIV/0!</v>
      </c>
    </row>
    <row r="95" spans="18:18">
      <c r="R95" s="15" t="e">
        <f t="shared" si="10"/>
        <v>#DIV/0!</v>
      </c>
    </row>
    <row r="96" spans="18:18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si="10"/>
        <v>#DIV/0!</v>
      </c>
    </row>
    <row r="103" spans="18:18">
      <c r="R103" s="15" t="e">
        <f t="shared" si="10"/>
        <v>#DIV/0!</v>
      </c>
    </row>
    <row r="104" spans="18:18">
      <c r="R104" s="15" t="e">
        <f>(C46-#REF!)/#REF!</f>
        <v>#REF!</v>
      </c>
    </row>
    <row r="105" spans="18:18">
      <c r="R105" s="15">
        <f t="shared" si="10"/>
        <v>-0.52780745126255391</v>
      </c>
    </row>
    <row r="106" spans="18:18">
      <c r="R106" s="15">
        <f t="shared" si="10"/>
        <v>-0.52780745126255391</v>
      </c>
    </row>
    <row r="107" spans="18:18">
      <c r="R107" s="15">
        <f t="shared" si="10"/>
        <v>-0.52780745126255391</v>
      </c>
    </row>
    <row r="108" spans="18:18">
      <c r="R108" s="15">
        <f t="shared" si="10"/>
        <v>-0.52780745126255391</v>
      </c>
    </row>
    <row r="109" spans="18:18">
      <c r="R109" s="15">
        <f t="shared" si="10"/>
        <v>-0.52780745126255391</v>
      </c>
    </row>
    <row r="110" spans="18:18">
      <c r="R110" s="15">
        <f t="shared" si="10"/>
        <v>-0.52780745126255391</v>
      </c>
    </row>
    <row r="111" spans="18:18">
      <c r="R111" s="15">
        <f t="shared" si="10"/>
        <v>-0.52780745126255391</v>
      </c>
    </row>
    <row r="112" spans="18:18">
      <c r="R112" s="15">
        <f t="shared" si="10"/>
        <v>-0.52780745126255391</v>
      </c>
    </row>
    <row r="113" spans="18:18">
      <c r="R113" s="15">
        <f t="shared" si="10"/>
        <v>-0.52780745126255391</v>
      </c>
    </row>
    <row r="114" spans="18:18">
      <c r="R114" s="15">
        <f t="shared" si="10"/>
        <v>-0.52780745126255391</v>
      </c>
    </row>
    <row r="115" spans="18:18">
      <c r="R115" s="15">
        <f t="shared" si="10"/>
        <v>-0.53382008982882012</v>
      </c>
    </row>
    <row r="116" spans="18:18">
      <c r="R116" s="15">
        <f t="shared" si="10"/>
        <v>-0.53983272839508645</v>
      </c>
    </row>
    <row r="117" spans="18:18">
      <c r="R117" s="15">
        <f t="shared" si="10"/>
        <v>-0.53983272839508645</v>
      </c>
    </row>
    <row r="118" spans="18:18">
      <c r="R118" s="15">
        <f t="shared" si="10"/>
        <v>-0.53983272839508645</v>
      </c>
    </row>
    <row r="119" spans="18:18">
      <c r="R119" s="15">
        <f t="shared" si="10"/>
        <v>-0.53983272839508645</v>
      </c>
    </row>
    <row r="120" spans="18:18">
      <c r="R120" s="15">
        <f t="shared" si="10"/>
        <v>-0.53983272839508645</v>
      </c>
    </row>
    <row r="121" spans="18:18">
      <c r="R121" s="15">
        <f t="shared" si="10"/>
        <v>-0.53983272839508645</v>
      </c>
    </row>
  </sheetData>
  <mergeCells count="4">
    <mergeCell ref="B6:L6"/>
    <mergeCell ref="B8:L9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media fuerza</vt:lpstr>
      <vt:lpstr>Trigo pienso</vt:lpstr>
      <vt:lpstr>'Trigo media fuerza'!Área_de_impresión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2023-03-03T12:32:50Z</cp:lastPrinted>
  <dcterms:created xsi:type="dcterms:W3CDTF">2020-02-25T07:23:09Z</dcterms:created>
  <dcterms:modified xsi:type="dcterms:W3CDTF">2025-06-12T11:11:27Z</dcterms:modified>
</cp:coreProperties>
</file>