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1\FICHAS PRODUCTOS\"/>
    </mc:Choice>
  </mc:AlternateContent>
  <bookViews>
    <workbookView xWindow="0" yWindow="0" windowWidth="19440" windowHeight="7650" activeTab="1"/>
  </bookViews>
  <sheets>
    <sheet name="Cebada Malta" sheetId="3" r:id="rId1"/>
    <sheet name="Cebada Pienso" sheetId="4" r:id="rId2"/>
  </sheets>
  <externalReferences>
    <externalReference r:id="rId3"/>
  </externalReferences>
  <definedNames>
    <definedName name="_xlnm.Print_Area" localSheetId="0">'Cebada Malta'!$A$1:$N$68</definedName>
    <definedName name="_xlnm.Print_Area" localSheetId="1">'Cebada Pienso'!$A$1:$N$68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9" i="4" l="1"/>
  <c r="E59" i="4"/>
  <c r="D59" i="4"/>
  <c r="F59" i="3"/>
  <c r="E59" i="3"/>
  <c r="D59" i="3"/>
  <c r="F58" i="4" l="1"/>
  <c r="E58" i="4"/>
  <c r="D58" i="4"/>
  <c r="T107" i="3"/>
  <c r="F58" i="3"/>
  <c r="E58" i="3"/>
  <c r="D58" i="3"/>
  <c r="T106" i="3" s="1"/>
  <c r="F57" i="4" l="1"/>
  <c r="E57" i="4"/>
  <c r="D57" i="4"/>
  <c r="F57" i="3"/>
  <c r="E57" i="3"/>
  <c r="D57" i="3"/>
  <c r="F56" i="4" l="1"/>
  <c r="E56" i="4"/>
  <c r="D56" i="4"/>
  <c r="F56" i="3"/>
  <c r="E56" i="3"/>
  <c r="D56" i="3"/>
  <c r="T104" i="3" l="1"/>
  <c r="T105" i="3"/>
  <c r="F55" i="3"/>
  <c r="AF59" i="3" s="1"/>
  <c r="E55" i="3"/>
  <c r="D55" i="3"/>
  <c r="AF38" i="3" s="1"/>
  <c r="T107" i="4"/>
  <c r="T108" i="4"/>
  <c r="T109" i="4"/>
  <c r="T110" i="4"/>
  <c r="F55" i="4"/>
  <c r="AF59" i="4" s="1"/>
  <c r="E55" i="4"/>
  <c r="D55" i="4"/>
  <c r="AF38" i="4" s="1"/>
  <c r="T106" i="4" l="1"/>
  <c r="T103" i="3"/>
  <c r="F54" i="4"/>
  <c r="E54" i="4"/>
  <c r="D54" i="4"/>
  <c r="T105" i="4" s="1"/>
  <c r="F54" i="3"/>
  <c r="E54" i="3"/>
  <c r="D54" i="3"/>
  <c r="T102" i="3" s="1"/>
  <c r="F53" i="4" l="1"/>
  <c r="E53" i="4"/>
  <c r="D53" i="4"/>
  <c r="T104" i="4" s="1"/>
  <c r="F53" i="3"/>
  <c r="E53" i="3"/>
  <c r="D53" i="3"/>
  <c r="F52" i="4" l="1"/>
  <c r="E52" i="4"/>
  <c r="D52" i="4"/>
  <c r="T103" i="4" s="1"/>
  <c r="F51" i="4"/>
  <c r="E51" i="4"/>
  <c r="D51" i="4"/>
  <c r="F52" i="3"/>
  <c r="E52" i="3"/>
  <c r="D52" i="3"/>
  <c r="F50" i="4" l="1"/>
  <c r="AE59" i="4" s="1"/>
  <c r="E50" i="4"/>
  <c r="D50" i="4"/>
  <c r="AE38" i="4" s="1"/>
  <c r="F51" i="3"/>
  <c r="AE59" i="3" s="1"/>
  <c r="E51" i="3"/>
  <c r="D51" i="3"/>
  <c r="AE38" i="3" s="1"/>
  <c r="T99" i="3" l="1"/>
  <c r="T100" i="3"/>
  <c r="T101" i="3"/>
  <c r="F50" i="3"/>
  <c r="E50" i="3"/>
  <c r="D50" i="3"/>
  <c r="T98" i="3" l="1"/>
  <c r="F49" i="4" l="1"/>
  <c r="E49" i="4"/>
  <c r="D49" i="4"/>
  <c r="D48" i="4"/>
  <c r="F49" i="3"/>
  <c r="E49" i="3"/>
  <c r="D49" i="3"/>
  <c r="T100" i="4" l="1"/>
  <c r="T101" i="4"/>
  <c r="T102" i="4"/>
  <c r="F48" i="4"/>
  <c r="E48" i="4"/>
  <c r="F48" i="3"/>
  <c r="E48" i="3"/>
  <c r="D48" i="3"/>
  <c r="F47" i="4" l="1"/>
  <c r="AD59" i="4" s="1"/>
  <c r="E47" i="4"/>
  <c r="D47" i="4"/>
  <c r="AD38" i="4" s="1"/>
  <c r="F47" i="3"/>
  <c r="AD59" i="3" s="1"/>
  <c r="E47" i="3"/>
  <c r="D47" i="3"/>
  <c r="AD38" i="3" s="1"/>
  <c r="T98" i="4" l="1"/>
  <c r="T99" i="4"/>
  <c r="F46" i="4"/>
  <c r="E46" i="4"/>
  <c r="D46" i="4"/>
  <c r="T97" i="4" s="1"/>
  <c r="F46" i="3"/>
  <c r="E46" i="3"/>
  <c r="D46" i="3"/>
  <c r="F45" i="4" l="1"/>
  <c r="E45" i="4"/>
  <c r="D45" i="4"/>
  <c r="F45" i="3"/>
  <c r="E45" i="3"/>
  <c r="D45" i="3"/>
  <c r="F44" i="3" l="1"/>
  <c r="E44" i="3"/>
  <c r="D44" i="3"/>
  <c r="F44" i="4"/>
  <c r="E44" i="4"/>
  <c r="D44" i="4"/>
  <c r="F43" i="4" l="1"/>
  <c r="E43" i="4"/>
  <c r="D43" i="4"/>
  <c r="F43" i="3" l="1"/>
  <c r="E43" i="3"/>
  <c r="D43" i="3"/>
  <c r="T94" i="4" l="1"/>
  <c r="T95" i="4"/>
  <c r="T96" i="4"/>
  <c r="T91" i="3"/>
  <c r="T92" i="3"/>
  <c r="T93" i="3"/>
  <c r="T94" i="3"/>
  <c r="T95" i="3"/>
  <c r="T96" i="3"/>
  <c r="T97" i="3"/>
  <c r="F42" i="3" l="1"/>
  <c r="AC59" i="3" s="1"/>
  <c r="E42" i="3"/>
  <c r="D42" i="3"/>
  <c r="F42" i="4"/>
  <c r="AC59" i="4" s="1"/>
  <c r="E42" i="4"/>
  <c r="D42" i="4"/>
  <c r="AC38" i="3" l="1"/>
  <c r="T90" i="3"/>
  <c r="AC38" i="4"/>
  <c r="T93" i="4"/>
  <c r="F32" i="4"/>
  <c r="E32" i="4"/>
  <c r="D32" i="4"/>
  <c r="F32" i="3"/>
  <c r="E32" i="3"/>
  <c r="D32" i="3"/>
  <c r="T91" i="4" l="1"/>
  <c r="T92" i="4"/>
  <c r="F31" i="4"/>
  <c r="E31" i="4"/>
  <c r="D31" i="4"/>
  <c r="T88" i="3"/>
  <c r="T89" i="3"/>
  <c r="F31" i="3"/>
  <c r="E31" i="3"/>
  <c r="D31" i="3"/>
  <c r="F30" i="4" l="1"/>
  <c r="E30" i="4"/>
  <c r="D30" i="4"/>
  <c r="F30" i="3"/>
  <c r="E30" i="3"/>
  <c r="D30" i="3"/>
  <c r="T89" i="4" l="1"/>
  <c r="T90" i="4"/>
  <c r="F29" i="4"/>
  <c r="Z59" i="4" s="1"/>
  <c r="E29" i="4"/>
  <c r="D29" i="4"/>
  <c r="Z38" i="4" s="1"/>
  <c r="D29" i="3"/>
  <c r="Z38" i="3" s="1"/>
  <c r="F29" i="3"/>
  <c r="Z59" i="3" s="1"/>
  <c r="E29" i="3"/>
  <c r="T88" i="4" l="1"/>
  <c r="F28" i="4"/>
  <c r="E28" i="4"/>
  <c r="D28" i="4"/>
  <c r="T87" i="4" s="1"/>
  <c r="F28" i="3"/>
  <c r="E28" i="3"/>
  <c r="D28" i="3"/>
  <c r="F27" i="4" l="1"/>
  <c r="E27" i="4"/>
  <c r="D27" i="4"/>
  <c r="T84" i="3"/>
  <c r="T85" i="3"/>
  <c r="T86" i="3"/>
  <c r="T87" i="3"/>
  <c r="F27" i="3"/>
  <c r="E27" i="3"/>
  <c r="D27" i="3"/>
  <c r="F26" i="4" l="1"/>
  <c r="E26" i="4"/>
  <c r="D26" i="4"/>
  <c r="F26" i="3"/>
  <c r="E26" i="3"/>
  <c r="D26" i="3"/>
  <c r="T85" i="4" l="1"/>
  <c r="T86" i="4"/>
  <c r="F25" i="4"/>
  <c r="Y59" i="4" s="1"/>
  <c r="E25" i="4"/>
  <c r="D25" i="4"/>
  <c r="Y38" i="4" s="1"/>
  <c r="F25" i="3"/>
  <c r="Y59" i="3" s="1"/>
  <c r="E25" i="3"/>
  <c r="D25" i="3"/>
  <c r="Y38" i="3" s="1"/>
  <c r="F24" i="4" l="1"/>
  <c r="E24" i="4"/>
  <c r="D24" i="4"/>
  <c r="F24" i="3"/>
  <c r="E24" i="3"/>
  <c r="D24" i="3"/>
  <c r="F23" i="3" l="1"/>
  <c r="E23" i="3"/>
  <c r="D23" i="3"/>
  <c r="F23" i="4"/>
  <c r="E23" i="4"/>
  <c r="D23" i="4"/>
  <c r="T83" i="4" l="1"/>
  <c r="T84" i="4"/>
  <c r="F22" i="4"/>
  <c r="E22" i="4"/>
  <c r="D22" i="4"/>
  <c r="T79" i="3"/>
  <c r="T80" i="3"/>
  <c r="T81" i="3"/>
  <c r="T82" i="3"/>
  <c r="T83" i="3"/>
  <c r="F22" i="3"/>
  <c r="E22" i="3"/>
  <c r="D22" i="3" l="1"/>
  <c r="F21" i="4" l="1"/>
  <c r="E21" i="4"/>
  <c r="D21" i="4"/>
  <c r="T78" i="3"/>
  <c r="F21" i="3"/>
  <c r="E21" i="3"/>
  <c r="D21" i="3"/>
  <c r="T77" i="3" s="1"/>
  <c r="F20" i="4" l="1"/>
  <c r="X59" i="4" s="1"/>
  <c r="E20" i="4"/>
  <c r="D20" i="4"/>
  <c r="X38" i="4" s="1"/>
  <c r="F20" i="3"/>
  <c r="X59" i="3" s="1"/>
  <c r="E20" i="3"/>
  <c r="D20" i="3"/>
  <c r="X38" i="3" s="1"/>
  <c r="T79" i="4" l="1"/>
  <c r="T80" i="4"/>
  <c r="T81" i="4"/>
  <c r="T82" i="4"/>
  <c r="T76" i="3"/>
  <c r="F19" i="4"/>
  <c r="E19" i="4"/>
  <c r="D19" i="4"/>
  <c r="F19" i="3"/>
  <c r="E19" i="3"/>
  <c r="D19" i="3"/>
  <c r="T75" i="3" s="1"/>
  <c r="F18" i="4" l="1"/>
  <c r="E18" i="4"/>
  <c r="D18" i="4"/>
  <c r="F18" i="3"/>
  <c r="E18" i="3"/>
  <c r="D18" i="3"/>
  <c r="T74" i="3" l="1"/>
  <c r="F17" i="4" l="1"/>
  <c r="E17" i="4"/>
  <c r="D17" i="4"/>
  <c r="F17" i="3"/>
  <c r="E17" i="3"/>
  <c r="D17" i="3"/>
  <c r="T73" i="3" s="1"/>
  <c r="T76" i="4" l="1"/>
  <c r="T77" i="4"/>
  <c r="T78" i="4"/>
  <c r="F16" i="4" l="1"/>
  <c r="W59" i="4" s="1"/>
  <c r="E16" i="4"/>
  <c r="D16" i="4"/>
  <c r="W38" i="4" s="1"/>
  <c r="F16" i="3"/>
  <c r="W59" i="3" s="1"/>
  <c r="E16" i="3"/>
  <c r="D16" i="3"/>
  <c r="W38" i="3" s="1"/>
  <c r="T75" i="4" l="1"/>
  <c r="T72" i="3"/>
  <c r="F15" i="4"/>
  <c r="E15" i="4"/>
  <c r="D15" i="4"/>
  <c r="T74" i="4" s="1"/>
  <c r="F15" i="3"/>
  <c r="E15" i="3"/>
  <c r="D15" i="3"/>
  <c r="T71" i="3" s="1"/>
  <c r="F14" i="4" l="1"/>
  <c r="E14" i="4"/>
  <c r="D14" i="4"/>
  <c r="T73" i="4" s="1"/>
  <c r="F14" i="3" l="1"/>
  <c r="E14" i="3"/>
  <c r="D14" i="3"/>
  <c r="T70" i="3" s="1"/>
  <c r="F13" i="3" l="1"/>
  <c r="E13" i="3"/>
  <c r="D13" i="3"/>
  <c r="T69" i="3" s="1"/>
  <c r="F13" i="4"/>
  <c r="E13" i="4"/>
  <c r="D13" i="4"/>
  <c r="T72" i="4" s="1"/>
  <c r="F12" i="3" l="1"/>
  <c r="V59" i="3" s="1"/>
  <c r="E12" i="3"/>
  <c r="D12" i="3"/>
  <c r="F12" i="4"/>
  <c r="V59" i="4" s="1"/>
  <c r="E12" i="4"/>
  <c r="D12" i="4"/>
  <c r="V38" i="3" l="1"/>
  <c r="T68" i="3"/>
  <c r="V38" i="4"/>
  <c r="T71" i="4"/>
  <c r="F11" i="4"/>
  <c r="E11" i="4"/>
  <c r="D11" i="4"/>
  <c r="T70" i="4" s="1"/>
  <c r="F11" i="3"/>
  <c r="E11" i="3"/>
  <c r="D11" i="3"/>
  <c r="T67" i="3" s="1"/>
  <c r="F10" i="4" l="1"/>
  <c r="E10" i="4"/>
  <c r="D10" i="4"/>
  <c r="T69" i="4" s="1"/>
  <c r="F10" i="3"/>
  <c r="E10" i="3"/>
  <c r="D10" i="3"/>
  <c r="T66" i="3" s="1"/>
  <c r="F9" i="4" l="1"/>
  <c r="E9" i="4"/>
  <c r="D9" i="4"/>
  <c r="T68" i="4" s="1"/>
  <c r="F9" i="3"/>
  <c r="E9" i="3"/>
  <c r="D9" i="3"/>
  <c r="T65" i="3" s="1"/>
  <c r="F8" i="4" l="1"/>
  <c r="U59" i="4" s="1"/>
  <c r="E8" i="4"/>
  <c r="D8" i="4"/>
  <c r="U38" i="4" s="1"/>
  <c r="F8" i="3"/>
  <c r="U59" i="3" s="1"/>
  <c r="E8" i="3"/>
  <c r="D8" i="3"/>
  <c r="U38" i="3" s="1"/>
  <c r="T64" i="3" l="1"/>
  <c r="T67" i="4"/>
  <c r="AF31" i="4"/>
  <c r="AE31" i="4"/>
  <c r="AD31" i="4"/>
  <c r="AC31" i="4"/>
  <c r="AB31" i="4"/>
  <c r="AA31" i="4"/>
  <c r="Z31" i="4"/>
  <c r="Y31" i="4"/>
  <c r="X31" i="4"/>
  <c r="W31" i="4"/>
  <c r="V31" i="4"/>
  <c r="AF30" i="4"/>
  <c r="AE30" i="4"/>
  <c r="AD30" i="4"/>
  <c r="AC30" i="4"/>
  <c r="AB30" i="4"/>
  <c r="AA30" i="4"/>
  <c r="Z30" i="4"/>
  <c r="Y30" i="4"/>
  <c r="X30" i="4"/>
  <c r="W30" i="4"/>
  <c r="V30" i="4"/>
  <c r="AF29" i="4"/>
  <c r="AE29" i="4"/>
  <c r="AD29" i="4"/>
  <c r="AC29" i="4"/>
  <c r="AB29" i="4"/>
  <c r="AA29" i="4"/>
  <c r="Z29" i="4"/>
  <c r="Y29" i="4"/>
  <c r="X29" i="4"/>
  <c r="W29" i="4"/>
  <c r="V29" i="4"/>
  <c r="U31" i="4"/>
  <c r="U30" i="4"/>
  <c r="U29" i="4"/>
  <c r="AF52" i="4"/>
  <c r="AE52" i="4"/>
  <c r="AD52" i="4"/>
  <c r="AC52" i="4"/>
  <c r="AB52" i="4"/>
  <c r="AA52" i="4"/>
  <c r="Z52" i="4"/>
  <c r="Y52" i="4"/>
  <c r="X52" i="4"/>
  <c r="W52" i="4"/>
  <c r="V52" i="4"/>
  <c r="AF51" i="4"/>
  <c r="AE51" i="4"/>
  <c r="AD51" i="4"/>
  <c r="AC51" i="4"/>
  <c r="AB51" i="4"/>
  <c r="AA51" i="4"/>
  <c r="Z51" i="4"/>
  <c r="Y51" i="4"/>
  <c r="X51" i="4"/>
  <c r="W51" i="4"/>
  <c r="V51" i="4"/>
  <c r="AF50" i="4"/>
  <c r="AE50" i="4"/>
  <c r="AD50" i="4"/>
  <c r="AC50" i="4"/>
  <c r="AB50" i="4"/>
  <c r="AA50" i="4"/>
  <c r="Z50" i="4"/>
  <c r="Y50" i="4"/>
  <c r="X50" i="4"/>
  <c r="W50" i="4"/>
  <c r="V50" i="4"/>
  <c r="U52" i="4"/>
  <c r="U51" i="4"/>
  <c r="U50" i="4"/>
  <c r="AF52" i="3"/>
  <c r="AE52" i="3"/>
  <c r="AD52" i="3"/>
  <c r="AC52" i="3"/>
  <c r="AB52" i="3"/>
  <c r="AA52" i="3"/>
  <c r="Z52" i="3"/>
  <c r="Y52" i="3"/>
  <c r="X52" i="3"/>
  <c r="W52" i="3"/>
  <c r="V52" i="3"/>
  <c r="AF51" i="3"/>
  <c r="AE51" i="3"/>
  <c r="AD51" i="3"/>
  <c r="AC51" i="3"/>
  <c r="AB51" i="3"/>
  <c r="AA51" i="3"/>
  <c r="Z51" i="3"/>
  <c r="Y51" i="3"/>
  <c r="X51" i="3"/>
  <c r="W51" i="3"/>
  <c r="V51" i="3"/>
  <c r="AF50" i="3"/>
  <c r="AE50" i="3"/>
  <c r="AD50" i="3"/>
  <c r="AC50" i="3"/>
  <c r="AB50" i="3"/>
  <c r="AA50" i="3"/>
  <c r="Z50" i="3"/>
  <c r="Y50" i="3"/>
  <c r="X50" i="3"/>
  <c r="W50" i="3"/>
  <c r="V50" i="3"/>
  <c r="U52" i="3"/>
  <c r="U51" i="3"/>
  <c r="U50" i="3"/>
  <c r="AF31" i="3"/>
  <c r="AE31" i="3"/>
  <c r="AD31" i="3"/>
  <c r="AC31" i="3"/>
  <c r="AB31" i="3"/>
  <c r="AA31" i="3"/>
  <c r="Z31" i="3"/>
  <c r="Y31" i="3"/>
  <c r="X31" i="3"/>
  <c r="W31" i="3"/>
  <c r="V31" i="3"/>
  <c r="AF30" i="3"/>
  <c r="AE30" i="3"/>
  <c r="AD30" i="3"/>
  <c r="AC30" i="3"/>
  <c r="AB30" i="3"/>
  <c r="AA30" i="3"/>
  <c r="Z30" i="3"/>
  <c r="Y30" i="3"/>
  <c r="X30" i="3"/>
  <c r="W30" i="3"/>
  <c r="V30" i="3"/>
  <c r="AF29" i="3"/>
  <c r="AE29" i="3"/>
  <c r="AD29" i="3"/>
  <c r="AC29" i="3"/>
  <c r="AB29" i="3"/>
  <c r="AA29" i="3"/>
  <c r="Z29" i="3"/>
  <c r="Y29" i="3"/>
  <c r="X29" i="3"/>
  <c r="W29" i="3"/>
  <c r="V29" i="3"/>
  <c r="U31" i="3"/>
  <c r="U30" i="3"/>
  <c r="U29" i="3"/>
  <c r="AB37" i="4" l="1"/>
  <c r="AA37" i="4"/>
  <c r="AB36" i="4"/>
  <c r="AA36" i="4"/>
  <c r="AB35" i="4"/>
  <c r="AA35" i="4"/>
  <c r="AF58" i="4"/>
  <c r="AE58" i="4"/>
  <c r="AD58" i="4"/>
  <c r="AC58" i="4"/>
  <c r="AB58" i="4"/>
  <c r="AA58" i="4"/>
  <c r="Z58" i="4"/>
  <c r="Y58" i="4"/>
  <c r="X58" i="4"/>
  <c r="W58" i="4"/>
  <c r="V58" i="4"/>
  <c r="AF57" i="4"/>
  <c r="AE57" i="4"/>
  <c r="AD57" i="4"/>
  <c r="AC57" i="4"/>
  <c r="AB57" i="4"/>
  <c r="AA57" i="4"/>
  <c r="Z57" i="4"/>
  <c r="Y57" i="4"/>
  <c r="X57" i="4"/>
  <c r="W57" i="4"/>
  <c r="V57" i="4"/>
  <c r="AG51" i="4"/>
  <c r="AF56" i="4"/>
  <c r="AE56" i="4"/>
  <c r="AD56" i="4"/>
  <c r="AC56" i="4"/>
  <c r="AB56" i="4"/>
  <c r="AA56" i="4"/>
  <c r="Z56" i="4"/>
  <c r="Y56" i="4"/>
  <c r="X56" i="4"/>
  <c r="W56" i="4"/>
  <c r="V56" i="4"/>
  <c r="AG50" i="4"/>
  <c r="AG49" i="4"/>
  <c r="AG48" i="4"/>
  <c r="AG47" i="4"/>
  <c r="AG46" i="4"/>
  <c r="AG45" i="4"/>
  <c r="AG44" i="4"/>
  <c r="AF37" i="4"/>
  <c r="AE37" i="4"/>
  <c r="AD37" i="4"/>
  <c r="AC37" i="4"/>
  <c r="Z37" i="4"/>
  <c r="Y37" i="4"/>
  <c r="X37" i="4"/>
  <c r="W37" i="4"/>
  <c r="V37" i="4"/>
  <c r="U37" i="4"/>
  <c r="AF36" i="4"/>
  <c r="AE36" i="4"/>
  <c r="AD36" i="4"/>
  <c r="AC36" i="4"/>
  <c r="Z36" i="4"/>
  <c r="Y36" i="4"/>
  <c r="X36" i="4"/>
  <c r="W36" i="4"/>
  <c r="V36" i="4"/>
  <c r="U36" i="4"/>
  <c r="AF35" i="4"/>
  <c r="AE35" i="4"/>
  <c r="AD35" i="4"/>
  <c r="AC35" i="4"/>
  <c r="Z35" i="4"/>
  <c r="Y35" i="4"/>
  <c r="X35" i="4"/>
  <c r="W35" i="4"/>
  <c r="V35" i="4"/>
  <c r="AG29" i="4"/>
  <c r="AG28" i="4"/>
  <c r="AG27" i="4"/>
  <c r="AG26" i="4"/>
  <c r="AG25" i="4"/>
  <c r="AG24" i="4"/>
  <c r="AG23" i="4"/>
  <c r="AG52" i="4" l="1"/>
  <c r="U58" i="4"/>
  <c r="AG31" i="4"/>
  <c r="U56" i="4"/>
  <c r="U57" i="4"/>
  <c r="U35" i="4"/>
  <c r="AG30" i="4"/>
  <c r="T58" i="3"/>
  <c r="AF58" i="3"/>
  <c r="AE58" i="3"/>
  <c r="AD58" i="3"/>
  <c r="AC58" i="3"/>
  <c r="AB58" i="3"/>
  <c r="AA58" i="3"/>
  <c r="Z58" i="3"/>
  <c r="Y58" i="3"/>
  <c r="X58" i="3"/>
  <c r="W58" i="3"/>
  <c r="V58" i="3"/>
  <c r="AF57" i="3"/>
  <c r="AE57" i="3"/>
  <c r="AD57" i="3"/>
  <c r="AC57" i="3"/>
  <c r="AB57" i="3"/>
  <c r="AA57" i="3"/>
  <c r="Z57" i="3"/>
  <c r="Y57" i="3"/>
  <c r="X57" i="3"/>
  <c r="W57" i="3"/>
  <c r="V57" i="3"/>
  <c r="AF56" i="3"/>
  <c r="AE56" i="3"/>
  <c r="AD56" i="3"/>
  <c r="AC56" i="3"/>
  <c r="AB56" i="3"/>
  <c r="AA56" i="3"/>
  <c r="Z56" i="3"/>
  <c r="Y56" i="3"/>
  <c r="X56" i="3"/>
  <c r="W56" i="3"/>
  <c r="V56" i="3"/>
  <c r="AG49" i="3"/>
  <c r="AG48" i="3"/>
  <c r="AG47" i="3"/>
  <c r="AG46" i="3"/>
  <c r="AG45" i="3"/>
  <c r="AG44" i="3"/>
  <c r="T37" i="3"/>
  <c r="AF37" i="3"/>
  <c r="AE37" i="3"/>
  <c r="AD37" i="3"/>
  <c r="AC37" i="3"/>
  <c r="AB37" i="3"/>
  <c r="AA37" i="3"/>
  <c r="Z37" i="3"/>
  <c r="Y37" i="3"/>
  <c r="X37" i="3"/>
  <c r="W37" i="3"/>
  <c r="V37" i="3"/>
  <c r="U37" i="3"/>
  <c r="AF36" i="3"/>
  <c r="AE36" i="3"/>
  <c r="AD36" i="3"/>
  <c r="AC36" i="3"/>
  <c r="AB36" i="3"/>
  <c r="AA36" i="3"/>
  <c r="Z36" i="3"/>
  <c r="Y36" i="3"/>
  <c r="X36" i="3"/>
  <c r="W36" i="3"/>
  <c r="V36" i="3"/>
  <c r="U36" i="3"/>
  <c r="AF35" i="3"/>
  <c r="AE35" i="3"/>
  <c r="AD35" i="3"/>
  <c r="AC35" i="3"/>
  <c r="AB35" i="3"/>
  <c r="AA35" i="3"/>
  <c r="Z35" i="3"/>
  <c r="Y35" i="3"/>
  <c r="X35" i="3"/>
  <c r="W35" i="3"/>
  <c r="V35" i="3"/>
  <c r="AG28" i="3"/>
  <c r="AG27" i="3"/>
  <c r="AG26" i="3"/>
  <c r="AG25" i="3"/>
  <c r="AG24" i="3"/>
  <c r="AG23" i="3"/>
  <c r="AG50" i="3" l="1"/>
  <c r="AG51" i="3"/>
  <c r="AG52" i="3"/>
  <c r="AG29" i="3"/>
  <c r="AG31" i="3"/>
  <c r="U56" i="3"/>
  <c r="U57" i="3"/>
  <c r="U35" i="3"/>
  <c r="U58" i="3"/>
  <c r="AG30" i="3"/>
</calcChain>
</file>

<file path=xl/sharedStrings.xml><?xml version="1.0" encoding="utf-8"?>
<sst xmlns="http://schemas.openxmlformats.org/spreadsheetml/2006/main" count="150" uniqueCount="37">
  <si>
    <t>Precio Percibido Agricultor</t>
  </si>
  <si>
    <t>Semana</t>
  </si>
  <si>
    <t>Coste Producción Medio</t>
  </si>
  <si>
    <t>TABLA PARA GRÁFICO DE RANGO</t>
  </si>
  <si>
    <t>Ene.</t>
  </si>
  <si>
    <t>Feb.</t>
  </si>
  <si>
    <t>Mar.</t>
  </si>
  <si>
    <t>Abr.</t>
  </si>
  <si>
    <t>May.</t>
  </si>
  <si>
    <t>Jun.</t>
  </si>
  <si>
    <t>Jul.</t>
  </si>
  <si>
    <t>Ago.</t>
  </si>
  <si>
    <t>Sep.</t>
  </si>
  <si>
    <t>Oct.</t>
  </si>
  <si>
    <t>Nov.</t>
  </si>
  <si>
    <t>Dic.</t>
  </si>
  <si>
    <t>Med.</t>
  </si>
  <si>
    <t>(€/100 kg)</t>
  </si>
  <si>
    <t>Precio Salida Almacén en origen</t>
  </si>
  <si>
    <t>Precio Pagado Ganadero/ Industria</t>
  </si>
  <si>
    <t>CEREALES. Cebada malta</t>
  </si>
  <si>
    <t>Cebada Malta. Precios Percibidos Agricultor. €/100 KG</t>
  </si>
  <si>
    <t>Cebada Malta. Precios Pagados Ganadero / Industira. Incluyen portes €/100 KG</t>
  </si>
  <si>
    <t>CEREALES. Cebada pienso</t>
  </si>
  <si>
    <t>Cebada pienso. Precios Pagados Ganadero / Industira. Incluyen portes €/100 KG</t>
  </si>
  <si>
    <t>Cebada pienso. Precios Percibidos Agricultor. €/100 KG</t>
  </si>
  <si>
    <t>Rango de precios 2015 - 2020</t>
  </si>
  <si>
    <t>Máximo mensual entre 2015 y 2020</t>
  </si>
  <si>
    <t>Mínimo mensual entre 2015 y 2020</t>
  </si>
  <si>
    <t>Promedio 2015 - 2020</t>
  </si>
  <si>
    <t>Año 2021</t>
  </si>
  <si>
    <t>FIN DE CAMPAÑA 2020</t>
  </si>
  <si>
    <t>INICIO DE CAMPAÑA 2021</t>
  </si>
  <si>
    <t>El coste medio de producción de Cebada Pienso en La Rioja en el año 2021 se ha calculado en 20,57 €/100 kg para un rendimiento medio de 4.433 kg/ha.</t>
  </si>
  <si>
    <t>Durante la semana, el precio percibido por el agricultor, se encuentra un 28,5% por encima de los costes de producción soportados.</t>
  </si>
  <si>
    <t>El coste medio de producción de Cebada Malta en La Rioja en el año 2021 se ha calculado en 21,56 €/100 kg para un rendimiento medio de 4.433 kg/ha.</t>
  </si>
  <si>
    <t>Durante la semana, el precio percibido por el agricultor, se encuentra un 25% por encima de los costes de producción soportados.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</si>
</sst>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9"/>
      <color theme="0"/>
      <name val="Clan Offc Pro Narrow Medium"/>
      <family val="2"/>
    </font>
    <font>
      <sz val="11"/>
      <color theme="9" tint="-0.249977111117893"/>
      <name val="Calibri"/>
      <family val="2"/>
      <scheme val="minor"/>
    </font>
    <font>
      <sz val="10"/>
      <name val="Arial"/>
      <family val="2"/>
    </font>
    <font>
      <sz val="9"/>
      <color theme="1"/>
      <name val="Clan Offc Pro Narrow"/>
      <family val="2"/>
    </font>
    <font>
      <b/>
      <sz val="9"/>
      <name val="Clan Offc Pro Narrow"/>
      <family val="2"/>
    </font>
    <font>
      <sz val="9"/>
      <name val="Clan Offc Pro Narrow"/>
      <family val="2"/>
    </font>
    <font>
      <b/>
      <sz val="9"/>
      <color theme="0"/>
      <name val="Clan Offc Pro Narrow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11"/>
      <color theme="0"/>
      <name val="Clan Offc Pro Medium"/>
      <family val="2"/>
    </font>
    <font>
      <sz val="16"/>
      <color theme="0"/>
      <name val="Clan Offc Pro Medium"/>
      <family val="2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rgb="FF004E38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9" tint="-0.24994659260841701"/>
      </left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 style="medium">
        <color theme="9" tint="-0.24994659260841701"/>
      </right>
      <top style="medium">
        <color theme="9" tint="-0.24994659260841701"/>
      </top>
      <bottom/>
      <diagonal/>
    </border>
    <border>
      <left style="medium">
        <color theme="9" tint="-0.24994659260841701"/>
      </left>
      <right/>
      <top/>
      <bottom/>
      <diagonal/>
    </border>
    <border>
      <left/>
      <right style="medium">
        <color theme="9" tint="-0.24994659260841701"/>
      </right>
      <top/>
      <bottom/>
      <diagonal/>
    </border>
    <border>
      <left style="medium">
        <color theme="9" tint="-0.24994659260841701"/>
      </left>
      <right/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/>
      <right style="medium">
        <color theme="9" tint="-0.24994659260841701"/>
      </right>
      <top/>
      <bottom style="medium">
        <color theme="9" tint="-0.2499465926084170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</borders>
  <cellStyleXfs count="2">
    <xf numFmtId="0" fontId="0" fillId="0" borderId="0"/>
    <xf numFmtId="0" fontId="4" fillId="0" borderId="0"/>
  </cellStyleXfs>
  <cellXfs count="45">
    <xf numFmtId="0" fontId="0" fillId="0" borderId="0" xfId="0"/>
    <xf numFmtId="0" fontId="3" fillId="0" borderId="0" xfId="0" applyFont="1" applyAlignment="1">
      <alignment horizontal="right" indent="2"/>
    </xf>
    <xf numFmtId="0" fontId="5" fillId="0" borderId="0" xfId="0" applyFont="1"/>
    <xf numFmtId="0" fontId="6" fillId="0" borderId="0" xfId="1" applyFont="1"/>
    <xf numFmtId="0" fontId="7" fillId="0" borderId="0" xfId="1" applyFont="1"/>
    <xf numFmtId="0" fontId="7" fillId="0" borderId="2" xfId="1" applyFont="1" applyBorder="1" applyAlignment="1">
      <alignment horizontal="right"/>
    </xf>
    <xf numFmtId="2" fontId="7" fillId="0" borderId="3" xfId="1" applyNumberFormat="1" applyFont="1" applyBorder="1" applyAlignment="1">
      <alignment horizontal="center" wrapText="1"/>
    </xf>
    <xf numFmtId="0" fontId="7" fillId="0" borderId="3" xfId="1" applyFont="1" applyBorder="1" applyAlignment="1">
      <alignment horizontal="right"/>
    </xf>
    <xf numFmtId="0" fontId="8" fillId="2" borderId="3" xfId="1" applyFont="1" applyFill="1" applyBorder="1" applyAlignment="1">
      <alignment horizontal="center"/>
    </xf>
    <xf numFmtId="2" fontId="7" fillId="0" borderId="3" xfId="1" applyNumberFormat="1" applyFont="1" applyFill="1" applyBorder="1" applyAlignment="1">
      <alignment horizontal="center" wrapText="1"/>
    </xf>
    <xf numFmtId="2" fontId="6" fillId="0" borderId="3" xfId="1" applyNumberFormat="1" applyFont="1" applyBorder="1" applyAlignment="1">
      <alignment horizontal="center"/>
    </xf>
    <xf numFmtId="2" fontId="7" fillId="0" borderId="1" xfId="1" applyNumberFormat="1" applyFont="1" applyBorder="1" applyAlignment="1">
      <alignment horizontal="center" wrapText="1"/>
    </xf>
    <xf numFmtId="2" fontId="7" fillId="0" borderId="3" xfId="1" applyNumberFormat="1" applyFont="1" applyBorder="1" applyAlignment="1">
      <alignment horizontal="center"/>
    </xf>
    <xf numFmtId="0" fontId="8" fillId="4" borderId="3" xfId="1" applyFont="1" applyFill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0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0" xfId="0" applyFill="1"/>
    <xf numFmtId="0" fontId="10" fillId="0" borderId="0" xfId="0" applyNumberFormat="1" applyFont="1" applyBorder="1" applyAlignment="1">
      <alignment horizontal="right" indent="2"/>
    </xf>
    <xf numFmtId="4" fontId="10" fillId="0" borderId="0" xfId="0" applyNumberFormat="1" applyFont="1" applyBorder="1" applyAlignment="1">
      <alignment horizontal="right" indent="1"/>
    </xf>
    <xf numFmtId="0" fontId="10" fillId="3" borderId="0" xfId="0" applyFont="1" applyFill="1" applyBorder="1" applyAlignment="1">
      <alignment horizontal="right" indent="2"/>
    </xf>
    <xf numFmtId="4" fontId="10" fillId="3" borderId="0" xfId="0" applyNumberFormat="1" applyFont="1" applyFill="1" applyBorder="1" applyAlignment="1">
      <alignment horizontal="right" indent="1"/>
    </xf>
    <xf numFmtId="0" fontId="10" fillId="0" borderId="0" xfId="0" applyFont="1" applyBorder="1" applyAlignment="1">
      <alignment horizontal="right" indent="2"/>
    </xf>
    <xf numFmtId="0" fontId="10" fillId="0" borderId="0" xfId="0" applyFont="1" applyFill="1" applyBorder="1" applyAlignment="1">
      <alignment horizontal="right" indent="2"/>
    </xf>
    <xf numFmtId="4" fontId="10" fillId="0" borderId="0" xfId="0" applyNumberFormat="1" applyFont="1" applyFill="1" applyBorder="1" applyAlignment="1">
      <alignment horizontal="right" indent="1"/>
    </xf>
    <xf numFmtId="0" fontId="1" fillId="0" borderId="0" xfId="0" applyFont="1" applyFill="1" applyAlignment="1">
      <alignment horizontal="right" vertical="center" indent="1"/>
    </xf>
    <xf numFmtId="0" fontId="1" fillId="6" borderId="0" xfId="0" applyFont="1" applyFill="1" applyAlignment="1">
      <alignment horizontal="right" vertical="center" indent="1"/>
    </xf>
    <xf numFmtId="0" fontId="2" fillId="5" borderId="12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11" fillId="6" borderId="0" xfId="0" applyFont="1" applyFill="1" applyAlignment="1">
      <alignment horizontal="right" vertical="center" indent="1"/>
    </xf>
    <xf numFmtId="0" fontId="13" fillId="0" borderId="7" xfId="0" applyFont="1" applyBorder="1" applyAlignment="1">
      <alignment horizontal="left" indent="1"/>
    </xf>
    <xf numFmtId="2" fontId="0" fillId="0" borderId="0" xfId="0" applyNumberFormat="1"/>
    <xf numFmtId="10" fontId="0" fillId="0" borderId="0" xfId="0" applyNumberFormat="1"/>
    <xf numFmtId="0" fontId="9" fillId="0" borderId="0" xfId="0" applyFont="1" applyFill="1" applyAlignment="1">
      <alignment horizontal="left" vertical="center" indent="2"/>
    </xf>
    <xf numFmtId="0" fontId="12" fillId="6" borderId="0" xfId="0" applyFont="1" applyFill="1" applyAlignment="1">
      <alignment horizontal="left" vertical="center" indent="2"/>
    </xf>
    <xf numFmtId="0" fontId="2" fillId="5" borderId="16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wrapText="1"/>
    </xf>
    <xf numFmtId="0" fontId="2" fillId="5" borderId="15" xfId="0" applyFont="1" applyFill="1" applyBorder="1" applyAlignment="1">
      <alignment horizontal="center" wrapText="1"/>
    </xf>
    <xf numFmtId="4" fontId="10" fillId="3" borderId="0" xfId="0" applyNumberFormat="1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643C"/>
      <color rgb="FF004E38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Percibido Agricultor</a:t>
            </a:r>
            <a:endParaRPr lang="es-ES" sz="100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</a:endParaRP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'Cebada Malta'!$T$35</c:f>
              <c:strCache>
                <c:ptCount val="1"/>
                <c:pt idx="0">
                  <c:v>Rango de precios 2015 - 2020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strRef>
              <c:f>'Cebada Malta'!$U$34:$AF$34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'Cebada Malta'!$U$35:$AF$35</c:f>
              <c:numCache>
                <c:formatCode>0.00</c:formatCode>
                <c:ptCount val="12"/>
                <c:pt idx="0">
                  <c:v>18.239999999999998</c:v>
                </c:pt>
                <c:pt idx="1">
                  <c:v>18.239999999999998</c:v>
                </c:pt>
                <c:pt idx="2">
                  <c:v>17.68</c:v>
                </c:pt>
                <c:pt idx="3">
                  <c:v>17.68</c:v>
                </c:pt>
                <c:pt idx="4">
                  <c:v>17.479999999999997</c:v>
                </c:pt>
                <c:pt idx="5">
                  <c:v>17.13</c:v>
                </c:pt>
                <c:pt idx="6">
                  <c:v>17.729999999999997</c:v>
                </c:pt>
                <c:pt idx="7">
                  <c:v>17.43</c:v>
                </c:pt>
                <c:pt idx="8">
                  <c:v>17.43</c:v>
                </c:pt>
                <c:pt idx="9">
                  <c:v>17.529999999999998</c:v>
                </c:pt>
                <c:pt idx="10">
                  <c:v>17.93</c:v>
                </c:pt>
                <c:pt idx="11">
                  <c:v>18.169999999999998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'Cebada Malta'!$T$36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'Cebada Malta'!$U$34:$AF$34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'Cebada Malta'!$U$36:$AF$36</c:f>
              <c:numCache>
                <c:formatCode>0.00</c:formatCode>
                <c:ptCount val="12"/>
                <c:pt idx="0">
                  <c:v>14.72</c:v>
                </c:pt>
                <c:pt idx="1">
                  <c:v>14.72</c:v>
                </c:pt>
                <c:pt idx="2">
                  <c:v>14.72</c:v>
                </c:pt>
                <c:pt idx="3">
                  <c:v>14.72</c:v>
                </c:pt>
                <c:pt idx="4">
                  <c:v>14.72</c:v>
                </c:pt>
                <c:pt idx="5">
                  <c:v>14.72</c:v>
                </c:pt>
                <c:pt idx="6">
                  <c:v>17.729999999999997</c:v>
                </c:pt>
                <c:pt idx="7">
                  <c:v>14.72</c:v>
                </c:pt>
                <c:pt idx="8">
                  <c:v>14.72</c:v>
                </c:pt>
                <c:pt idx="9">
                  <c:v>14.72</c:v>
                </c:pt>
                <c:pt idx="10">
                  <c:v>14.72</c:v>
                </c:pt>
                <c:pt idx="11">
                  <c:v>14.72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7458048"/>
        <c:axId val="117459968"/>
      </c:areaChart>
      <c:lineChart>
        <c:grouping val="standard"/>
        <c:varyColors val="0"/>
        <c:ser>
          <c:idx val="2"/>
          <c:order val="2"/>
          <c:tx>
            <c:strRef>
              <c:f>'Cebada Malta'!$T$37</c:f>
              <c:strCache>
                <c:ptCount val="1"/>
                <c:pt idx="0">
                  <c:v>Promedio 2015 - 2020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'Cebada Malta'!$U$34:$AF$34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'Cebada Malta'!$U$37:$AF$37</c:f>
              <c:numCache>
                <c:formatCode>0.00</c:formatCode>
                <c:ptCount val="12"/>
                <c:pt idx="0">
                  <c:v>17.016666666666666</c:v>
                </c:pt>
                <c:pt idx="1">
                  <c:v>17.063333333333333</c:v>
                </c:pt>
                <c:pt idx="2">
                  <c:v>16.838749999999997</c:v>
                </c:pt>
                <c:pt idx="3">
                  <c:v>16.819999999999997</c:v>
                </c:pt>
                <c:pt idx="4">
                  <c:v>16.565833333333334</c:v>
                </c:pt>
                <c:pt idx="5">
                  <c:v>15.925000000000001</c:v>
                </c:pt>
                <c:pt idx="6">
                  <c:v>17.729999999999997</c:v>
                </c:pt>
                <c:pt idx="7">
                  <c:v>16.074999999999999</c:v>
                </c:pt>
                <c:pt idx="8">
                  <c:v>16.611666666666668</c:v>
                </c:pt>
                <c:pt idx="9">
                  <c:v>16.658333333333331</c:v>
                </c:pt>
                <c:pt idx="10">
                  <c:v>16.786666666666665</c:v>
                </c:pt>
                <c:pt idx="11">
                  <c:v>17.021666666666665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'Cebada Malta'!$T$38</c:f>
              <c:strCache>
                <c:ptCount val="1"/>
                <c:pt idx="0">
                  <c:v>2021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'Cebada Malta'!$U$34:$AF$34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'Cebada Malta'!$U$38:$AF$38</c:f>
              <c:numCache>
                <c:formatCode>0.00</c:formatCode>
                <c:ptCount val="12"/>
                <c:pt idx="0">
                  <c:v>17.88</c:v>
                </c:pt>
                <c:pt idx="1">
                  <c:v>18.329999999999998</c:v>
                </c:pt>
                <c:pt idx="2">
                  <c:v>18.555434591852681</c:v>
                </c:pt>
                <c:pt idx="3">
                  <c:v>19.186</c:v>
                </c:pt>
                <c:pt idx="4">
                  <c:v>19.8</c:v>
                </c:pt>
                <c:pt idx="5">
                  <c:v>19.574999999999999</c:v>
                </c:pt>
                <c:pt idx="8">
                  <c:v>22</c:v>
                </c:pt>
                <c:pt idx="9">
                  <c:v>23.439999999999998</c:v>
                </c:pt>
                <c:pt idx="10">
                  <c:v>26.965</c:v>
                </c:pt>
                <c:pt idx="11">
                  <c:v>27.22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7474432"/>
        <c:axId val="117475968"/>
      </c:lineChart>
      <c:catAx>
        <c:axId val="1174580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11745996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17459968"/>
        <c:scaling>
          <c:orientation val="minMax"/>
          <c:min val="12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€/100 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117458048"/>
        <c:crosses val="autoZero"/>
        <c:crossBetween val="midCat"/>
        <c:majorUnit val="1"/>
      </c:valAx>
      <c:catAx>
        <c:axId val="11747443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7475968"/>
        <c:crosses val="autoZero"/>
        <c:auto val="0"/>
        <c:lblAlgn val="ctr"/>
        <c:lblOffset val="100"/>
        <c:noMultiLvlLbl val="0"/>
      </c:catAx>
      <c:valAx>
        <c:axId val="117475968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117474432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Pagado Ganadero / Industria</a:t>
            </a:r>
            <a:endParaRPr lang="es-ES" sz="100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</a:endParaRP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'Cebada Malta'!$T$56</c:f>
              <c:strCache>
                <c:ptCount val="1"/>
                <c:pt idx="0">
                  <c:v>Rango de precios 2015 - 2020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strRef>
              <c:f>'Cebada Malta'!$U$55:$AF$55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'Cebada Malta'!$U$56:$AF$56</c:f>
              <c:numCache>
                <c:formatCode>0.00</c:formatCode>
                <c:ptCount val="12"/>
                <c:pt idx="0">
                  <c:v>21.57</c:v>
                </c:pt>
                <c:pt idx="1">
                  <c:v>21.22</c:v>
                </c:pt>
                <c:pt idx="2">
                  <c:v>20.659999999999997</c:v>
                </c:pt>
                <c:pt idx="3">
                  <c:v>20.78</c:v>
                </c:pt>
                <c:pt idx="4">
                  <c:v>20.839999999999996</c:v>
                </c:pt>
                <c:pt idx="5">
                  <c:v>20.879999999999995</c:v>
                </c:pt>
                <c:pt idx="6">
                  <c:v>21.17</c:v>
                </c:pt>
                <c:pt idx="7">
                  <c:v>21.229999999999997</c:v>
                </c:pt>
                <c:pt idx="8">
                  <c:v>21.32</c:v>
                </c:pt>
                <c:pt idx="9">
                  <c:v>21.08</c:v>
                </c:pt>
                <c:pt idx="10">
                  <c:v>21.08</c:v>
                </c:pt>
                <c:pt idx="11">
                  <c:v>22.28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'Cebada Malta'!$T$57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'Cebada Malta'!$U$55:$AF$55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'Cebada Malta'!$U$57:$AF$57</c:f>
              <c:numCache>
                <c:formatCode>0.00</c:formatCode>
                <c:ptCount val="12"/>
                <c:pt idx="0">
                  <c:v>17.589999999999996</c:v>
                </c:pt>
                <c:pt idx="1">
                  <c:v>17.589999999999996</c:v>
                </c:pt>
                <c:pt idx="2">
                  <c:v>16.97</c:v>
                </c:pt>
                <c:pt idx="3">
                  <c:v>16.97</c:v>
                </c:pt>
                <c:pt idx="4">
                  <c:v>17.067500000000003</c:v>
                </c:pt>
                <c:pt idx="5">
                  <c:v>17.72</c:v>
                </c:pt>
                <c:pt idx="6">
                  <c:v>18.149999999999999</c:v>
                </c:pt>
                <c:pt idx="7">
                  <c:v>16.57</c:v>
                </c:pt>
                <c:pt idx="8">
                  <c:v>16.57</c:v>
                </c:pt>
                <c:pt idx="9">
                  <c:v>16.57</c:v>
                </c:pt>
                <c:pt idx="10">
                  <c:v>16.57</c:v>
                </c:pt>
                <c:pt idx="11">
                  <c:v>17.169999999999995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8636544"/>
        <c:axId val="118638464"/>
      </c:areaChart>
      <c:lineChart>
        <c:grouping val="standard"/>
        <c:varyColors val="0"/>
        <c:ser>
          <c:idx val="2"/>
          <c:order val="2"/>
          <c:tx>
            <c:strRef>
              <c:f>'Cebada Malta'!$T$58</c:f>
              <c:strCache>
                <c:ptCount val="1"/>
                <c:pt idx="0">
                  <c:v>Promedio 2015 - 2020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'Cebada Malta'!$U$55:$AF$55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'Cebada Malta'!$U$58:$AF$58</c:f>
              <c:numCache>
                <c:formatCode>0.00</c:formatCode>
                <c:ptCount val="12"/>
                <c:pt idx="0">
                  <c:v>19.518333333333331</c:v>
                </c:pt>
                <c:pt idx="1">
                  <c:v>19.384999999999998</c:v>
                </c:pt>
                <c:pt idx="2">
                  <c:v>19.153749999999999</c:v>
                </c:pt>
                <c:pt idx="3">
                  <c:v>19.310000000000002</c:v>
                </c:pt>
                <c:pt idx="4">
                  <c:v>19.232916666666668</c:v>
                </c:pt>
                <c:pt idx="5">
                  <c:v>19.527999999999999</c:v>
                </c:pt>
                <c:pt idx="6">
                  <c:v>19.853999999999999</c:v>
                </c:pt>
                <c:pt idx="7">
                  <c:v>19.335999999999999</c:v>
                </c:pt>
                <c:pt idx="8">
                  <c:v>19.161666666666665</c:v>
                </c:pt>
                <c:pt idx="9">
                  <c:v>19.310000000000002</c:v>
                </c:pt>
                <c:pt idx="10">
                  <c:v>19.349166666666665</c:v>
                </c:pt>
                <c:pt idx="11">
                  <c:v>19.818333333333332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'Cebada Malta'!$T$59</c:f>
              <c:strCache>
                <c:ptCount val="1"/>
                <c:pt idx="0">
                  <c:v>2021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'Cebada Malta'!$U$55:$AF$55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'Cebada Malta'!$U$59:$AF$59</c:f>
              <c:numCache>
                <c:formatCode>0.00</c:formatCode>
                <c:ptCount val="12"/>
                <c:pt idx="0">
                  <c:v>18.830000000000002</c:v>
                </c:pt>
                <c:pt idx="1">
                  <c:v>19.28</c:v>
                </c:pt>
                <c:pt idx="2">
                  <c:v>19.505434591852683</c:v>
                </c:pt>
                <c:pt idx="3">
                  <c:v>20.135999999999999</c:v>
                </c:pt>
                <c:pt idx="4">
                  <c:v>20.75</c:v>
                </c:pt>
                <c:pt idx="5">
                  <c:v>20.525000000000002</c:v>
                </c:pt>
                <c:pt idx="8">
                  <c:v>23.01</c:v>
                </c:pt>
                <c:pt idx="9">
                  <c:v>24.54</c:v>
                </c:pt>
                <c:pt idx="10">
                  <c:v>27.915000000000003</c:v>
                </c:pt>
                <c:pt idx="11">
                  <c:v>28.169999999999998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8661120"/>
        <c:axId val="118662656"/>
      </c:lineChart>
      <c:catAx>
        <c:axId val="118636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1186384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18638464"/>
        <c:scaling>
          <c:orientation val="minMax"/>
          <c:min val="16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€/100 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118636544"/>
        <c:crosses val="autoZero"/>
        <c:crossBetween val="midCat"/>
        <c:majorUnit val="1"/>
      </c:valAx>
      <c:catAx>
        <c:axId val="11866112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8662656"/>
        <c:crosses val="autoZero"/>
        <c:auto val="0"/>
        <c:lblAlgn val="ctr"/>
        <c:lblOffset val="100"/>
        <c:noMultiLvlLbl val="0"/>
      </c:catAx>
      <c:valAx>
        <c:axId val="118662656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118661120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Comparativa Coste / Precios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6.6242350990996859E-2"/>
          <c:y val="0.19193552284631951"/>
          <c:w val="0.90994667179814237"/>
          <c:h val="0.71761565305150643"/>
        </c:manualLayout>
      </c:layout>
      <c:lineChart>
        <c:grouping val="standard"/>
        <c:varyColors val="0"/>
        <c:ser>
          <c:idx val="0"/>
          <c:order val="0"/>
          <c:tx>
            <c:strRef>
              <c:f>'Cebada Malta'!$C$6</c:f>
              <c:strCache>
                <c:ptCount val="1"/>
                <c:pt idx="0">
                  <c:v>Coste Producción Medio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</a:ln>
          </c:spPr>
          <c:marker>
            <c:symbol val="none"/>
          </c:marker>
          <c:cat>
            <c:numRef>
              <c:f>'Cebada Malta'!$B$8:$B$60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'Cebada Malta'!$C$8:$C$60</c:f>
              <c:numCache>
                <c:formatCode>#,##0.00</c:formatCode>
                <c:ptCount val="53"/>
                <c:pt idx="0">
                  <c:v>17.11</c:v>
                </c:pt>
                <c:pt idx="1">
                  <c:v>17.11</c:v>
                </c:pt>
                <c:pt idx="2">
                  <c:v>17.11</c:v>
                </c:pt>
                <c:pt idx="3">
                  <c:v>17.11</c:v>
                </c:pt>
                <c:pt idx="4">
                  <c:v>17.11</c:v>
                </c:pt>
                <c:pt idx="5">
                  <c:v>17.11</c:v>
                </c:pt>
                <c:pt idx="6">
                  <c:v>17.11</c:v>
                </c:pt>
                <c:pt idx="7">
                  <c:v>17.11</c:v>
                </c:pt>
                <c:pt idx="8">
                  <c:v>17.11</c:v>
                </c:pt>
                <c:pt idx="9">
                  <c:v>17.11</c:v>
                </c:pt>
                <c:pt idx="10">
                  <c:v>17.11</c:v>
                </c:pt>
                <c:pt idx="11">
                  <c:v>17.11</c:v>
                </c:pt>
                <c:pt idx="12">
                  <c:v>17.11</c:v>
                </c:pt>
                <c:pt idx="13">
                  <c:v>17.11</c:v>
                </c:pt>
                <c:pt idx="14">
                  <c:v>17.11</c:v>
                </c:pt>
                <c:pt idx="15">
                  <c:v>17.11</c:v>
                </c:pt>
                <c:pt idx="16">
                  <c:v>17.11</c:v>
                </c:pt>
                <c:pt idx="17">
                  <c:v>17.11</c:v>
                </c:pt>
                <c:pt idx="18">
                  <c:v>17.11</c:v>
                </c:pt>
                <c:pt idx="19">
                  <c:v>17.11</c:v>
                </c:pt>
                <c:pt idx="20">
                  <c:v>17.11</c:v>
                </c:pt>
                <c:pt idx="21">
                  <c:v>17.11</c:v>
                </c:pt>
                <c:pt idx="22">
                  <c:v>17.11</c:v>
                </c:pt>
                <c:pt idx="23">
                  <c:v>17.11</c:v>
                </c:pt>
                <c:pt idx="24">
                  <c:v>17.11</c:v>
                </c:pt>
                <c:pt idx="34">
                  <c:v>21.563600000000001</c:v>
                </c:pt>
                <c:pt idx="35">
                  <c:v>21.563600000000001</c:v>
                </c:pt>
                <c:pt idx="36">
                  <c:v>21.563600000000001</c:v>
                </c:pt>
                <c:pt idx="37">
                  <c:v>21.563600000000001</c:v>
                </c:pt>
                <c:pt idx="38">
                  <c:v>21.563600000000001</c:v>
                </c:pt>
                <c:pt idx="39">
                  <c:v>21.563600000000001</c:v>
                </c:pt>
                <c:pt idx="40">
                  <c:v>21.563600000000001</c:v>
                </c:pt>
                <c:pt idx="41">
                  <c:v>21.563600000000001</c:v>
                </c:pt>
                <c:pt idx="42">
                  <c:v>21.563600000000001</c:v>
                </c:pt>
                <c:pt idx="43">
                  <c:v>21.563600000000001</c:v>
                </c:pt>
                <c:pt idx="44">
                  <c:v>21.563600000000001</c:v>
                </c:pt>
                <c:pt idx="45">
                  <c:v>21.563600000000001</c:v>
                </c:pt>
                <c:pt idx="46">
                  <c:v>21.563600000000001</c:v>
                </c:pt>
                <c:pt idx="47">
                  <c:v>21.563600000000001</c:v>
                </c:pt>
                <c:pt idx="48">
                  <c:v>21.563600000000001</c:v>
                </c:pt>
                <c:pt idx="49">
                  <c:v>21.563600000000001</c:v>
                </c:pt>
                <c:pt idx="50">
                  <c:v>21.563600000000001</c:v>
                </c:pt>
                <c:pt idx="51">
                  <c:v>21.563600000000001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A4-4D3D-B269-D25B4F94A1CE}"/>
            </c:ext>
          </c:extLst>
        </c:ser>
        <c:ser>
          <c:idx val="1"/>
          <c:order val="1"/>
          <c:tx>
            <c:strRef>
              <c:f>'Cebada Malta'!$D$6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ymbol val="triangle"/>
            <c:size val="5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</c:spPr>
          </c:marker>
          <c:cat>
            <c:numRef>
              <c:f>'Cebada Malta'!$B$8:$B$60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'Cebada Malta'!$D$8:$D$60</c:f>
              <c:numCache>
                <c:formatCode>#,##0.00</c:formatCode>
                <c:ptCount val="53"/>
                <c:pt idx="0">
                  <c:v>17.73</c:v>
                </c:pt>
                <c:pt idx="1">
                  <c:v>17.73</c:v>
                </c:pt>
                <c:pt idx="2">
                  <c:v>17.73</c:v>
                </c:pt>
                <c:pt idx="3">
                  <c:v>18.329999999999998</c:v>
                </c:pt>
                <c:pt idx="4">
                  <c:v>18.329999999999998</c:v>
                </c:pt>
                <c:pt idx="5">
                  <c:v>18.329999999999998</c:v>
                </c:pt>
                <c:pt idx="6">
                  <c:v>18.329999999999998</c:v>
                </c:pt>
                <c:pt idx="7">
                  <c:v>18.329999999999998</c:v>
                </c:pt>
                <c:pt idx="8">
                  <c:v>18.329999999999998</c:v>
                </c:pt>
                <c:pt idx="9">
                  <c:v>18.530869183705359</c:v>
                </c:pt>
                <c:pt idx="10">
                  <c:v>18.530869183705359</c:v>
                </c:pt>
                <c:pt idx="11">
                  <c:v>18.829999999999998</c:v>
                </c:pt>
                <c:pt idx="12">
                  <c:v>18.829999999999998</c:v>
                </c:pt>
                <c:pt idx="13">
                  <c:v>19.2</c:v>
                </c:pt>
                <c:pt idx="14">
                  <c:v>19.2</c:v>
                </c:pt>
                <c:pt idx="15">
                  <c:v>19.2</c:v>
                </c:pt>
                <c:pt idx="16">
                  <c:v>19.5</c:v>
                </c:pt>
                <c:pt idx="17">
                  <c:v>19.8</c:v>
                </c:pt>
                <c:pt idx="18">
                  <c:v>19.8</c:v>
                </c:pt>
                <c:pt idx="19">
                  <c:v>19.8</c:v>
                </c:pt>
                <c:pt idx="20">
                  <c:v>19.8</c:v>
                </c:pt>
                <c:pt idx="21">
                  <c:v>19.8</c:v>
                </c:pt>
                <c:pt idx="22">
                  <c:v>19.5</c:v>
                </c:pt>
                <c:pt idx="23">
                  <c:v>19.5</c:v>
                </c:pt>
                <c:pt idx="24">
                  <c:v>19.5</c:v>
                </c:pt>
                <c:pt idx="34">
                  <c:v>21.94</c:v>
                </c:pt>
                <c:pt idx="35">
                  <c:v>21.94</c:v>
                </c:pt>
                <c:pt idx="36">
                  <c:v>21.94</c:v>
                </c:pt>
                <c:pt idx="37">
                  <c:v>21.94</c:v>
                </c:pt>
                <c:pt idx="38">
                  <c:v>22.24</c:v>
                </c:pt>
                <c:pt idx="39">
                  <c:v>22.54</c:v>
                </c:pt>
                <c:pt idx="40">
                  <c:v>22.84</c:v>
                </c:pt>
                <c:pt idx="41">
                  <c:v>24.04</c:v>
                </c:pt>
                <c:pt idx="42">
                  <c:v>24.34</c:v>
                </c:pt>
                <c:pt idx="43">
                  <c:v>26.14</c:v>
                </c:pt>
                <c:pt idx="44">
                  <c:v>26.44</c:v>
                </c:pt>
                <c:pt idx="45">
                  <c:v>27.64</c:v>
                </c:pt>
                <c:pt idx="46">
                  <c:v>27.64</c:v>
                </c:pt>
                <c:pt idx="47">
                  <c:v>27.64</c:v>
                </c:pt>
                <c:pt idx="48">
                  <c:v>27.34</c:v>
                </c:pt>
                <c:pt idx="49">
                  <c:v>27.04</c:v>
                </c:pt>
                <c:pt idx="50">
                  <c:v>27.04</c:v>
                </c:pt>
                <c:pt idx="51">
                  <c:v>27.04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A4-4D3D-B269-D25B4F94A1CE}"/>
            </c:ext>
          </c:extLst>
        </c:ser>
        <c:ser>
          <c:idx val="2"/>
          <c:order val="2"/>
          <c:tx>
            <c:strRef>
              <c:f>'Cebada Malta'!$F$6</c:f>
              <c:strCache>
                <c:ptCount val="1"/>
                <c:pt idx="0">
                  <c:v>Precio Pagado Ganadero/ Industria</c:v>
                </c:pt>
              </c:strCache>
            </c:strRef>
          </c:tx>
          <c:spPr>
            <a:ln w="25400">
              <a:solidFill>
                <a:schemeClr val="accent6"/>
              </a:solidFill>
            </a:ln>
          </c:spPr>
          <c:marker>
            <c:symbol val="circle"/>
            <c:size val="5"/>
            <c:spPr>
              <a:noFill/>
              <a:ln w="12700">
                <a:solidFill>
                  <a:schemeClr val="accent6"/>
                </a:solidFill>
              </a:ln>
            </c:spPr>
          </c:marker>
          <c:cat>
            <c:numRef>
              <c:f>'Cebada Malta'!$B$8:$B$60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'Cebada Malta'!$F$8:$F$60</c:f>
              <c:numCache>
                <c:formatCode>#,##0.00</c:formatCode>
                <c:ptCount val="53"/>
                <c:pt idx="0">
                  <c:v>18.680000000000003</c:v>
                </c:pt>
                <c:pt idx="1">
                  <c:v>18.680000000000003</c:v>
                </c:pt>
                <c:pt idx="2">
                  <c:v>18.680000000000003</c:v>
                </c:pt>
                <c:pt idx="3">
                  <c:v>19.28</c:v>
                </c:pt>
                <c:pt idx="4">
                  <c:v>19.28</c:v>
                </c:pt>
                <c:pt idx="5">
                  <c:v>19.28</c:v>
                </c:pt>
                <c:pt idx="6">
                  <c:v>19.28</c:v>
                </c:pt>
                <c:pt idx="7">
                  <c:v>19.28</c:v>
                </c:pt>
                <c:pt idx="8">
                  <c:v>19.28</c:v>
                </c:pt>
                <c:pt idx="9">
                  <c:v>19.480869183705362</c:v>
                </c:pt>
                <c:pt idx="10">
                  <c:v>19.480869183705362</c:v>
                </c:pt>
                <c:pt idx="11">
                  <c:v>19.78</c:v>
                </c:pt>
                <c:pt idx="12">
                  <c:v>19.78</c:v>
                </c:pt>
                <c:pt idx="13">
                  <c:v>20.149999999999999</c:v>
                </c:pt>
                <c:pt idx="14">
                  <c:v>20.149999999999999</c:v>
                </c:pt>
                <c:pt idx="15">
                  <c:v>20.149999999999999</c:v>
                </c:pt>
                <c:pt idx="16">
                  <c:v>20.45</c:v>
                </c:pt>
                <c:pt idx="17">
                  <c:v>20.75</c:v>
                </c:pt>
                <c:pt idx="18">
                  <c:v>20.75</c:v>
                </c:pt>
                <c:pt idx="19">
                  <c:v>20.75</c:v>
                </c:pt>
                <c:pt idx="20">
                  <c:v>20.75</c:v>
                </c:pt>
                <c:pt idx="21">
                  <c:v>20.75</c:v>
                </c:pt>
                <c:pt idx="22">
                  <c:v>20.45</c:v>
                </c:pt>
                <c:pt idx="23">
                  <c:v>20.45</c:v>
                </c:pt>
                <c:pt idx="24">
                  <c:v>20.45</c:v>
                </c:pt>
                <c:pt idx="34">
                  <c:v>22.890000000000004</c:v>
                </c:pt>
                <c:pt idx="35">
                  <c:v>22.890000000000004</c:v>
                </c:pt>
                <c:pt idx="36">
                  <c:v>22.890000000000004</c:v>
                </c:pt>
                <c:pt idx="37">
                  <c:v>22.890000000000004</c:v>
                </c:pt>
                <c:pt idx="38">
                  <c:v>23.49</c:v>
                </c:pt>
                <c:pt idx="39">
                  <c:v>24.09</c:v>
                </c:pt>
                <c:pt idx="40">
                  <c:v>23.79</c:v>
                </c:pt>
                <c:pt idx="41">
                  <c:v>24.99</c:v>
                </c:pt>
                <c:pt idx="42">
                  <c:v>25.29</c:v>
                </c:pt>
                <c:pt idx="43">
                  <c:v>27.09</c:v>
                </c:pt>
                <c:pt idx="44">
                  <c:v>27.39</c:v>
                </c:pt>
                <c:pt idx="45">
                  <c:v>28.59</c:v>
                </c:pt>
                <c:pt idx="46">
                  <c:v>28.59</c:v>
                </c:pt>
                <c:pt idx="47">
                  <c:v>28.59</c:v>
                </c:pt>
                <c:pt idx="48">
                  <c:v>28.29</c:v>
                </c:pt>
                <c:pt idx="49">
                  <c:v>27.99</c:v>
                </c:pt>
                <c:pt idx="50">
                  <c:v>27.99</c:v>
                </c:pt>
                <c:pt idx="51">
                  <c:v>27.99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A4-4D3D-B269-D25B4F94A1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8767616"/>
        <c:axId val="118769536"/>
      </c:lineChart>
      <c:catAx>
        <c:axId val="118767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118769536"/>
        <c:crosses val="autoZero"/>
        <c:auto val="1"/>
        <c:lblAlgn val="ctr"/>
        <c:lblOffset val="100"/>
        <c:noMultiLvlLbl val="0"/>
      </c:catAx>
      <c:valAx>
        <c:axId val="118769536"/>
        <c:scaling>
          <c:orientation val="minMax"/>
          <c:min val="15"/>
        </c:scaling>
        <c:delete val="0"/>
        <c:axPos val="l"/>
        <c:majorGridlines>
          <c:spPr>
            <a:ln>
              <a:solidFill>
                <a:schemeClr val="accent6">
                  <a:lumMod val="60000"/>
                  <a:lumOff val="40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€/100 KG</a:t>
                </a:r>
              </a:p>
            </c:rich>
          </c:tx>
          <c:layout>
            <c:manualLayout>
              <c:xMode val="edge"/>
              <c:yMode val="edge"/>
              <c:x val="1.9688743445402203E-2"/>
              <c:y val="0.11711387978763475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118767616"/>
        <c:crosses val="autoZero"/>
        <c:crossBetween val="between"/>
        <c:majorUnit val="1"/>
      </c:valAx>
      <c:spPr>
        <a:ln>
          <a:solidFill>
            <a:schemeClr val="accent6">
              <a:lumMod val="60000"/>
              <a:lumOff val="40000"/>
            </a:schemeClr>
          </a:solidFill>
        </a:ln>
      </c:spPr>
    </c:plotArea>
    <c:legend>
      <c:legendPos val="t"/>
      <c:layout>
        <c:manualLayout>
          <c:xMode val="edge"/>
          <c:yMode val="edge"/>
          <c:x val="0.14246511206983922"/>
          <c:y val="9.9974555973305096E-2"/>
          <c:w val="0.85753495972032223"/>
          <c:h val="5.3244614512471658E-2"/>
        </c:manualLayout>
      </c:layout>
      <c:overlay val="0"/>
      <c:txPr>
        <a:bodyPr/>
        <a:lstStyle/>
        <a:p>
          <a:pPr>
            <a:defRPr sz="700">
              <a:latin typeface="Clan Offc Pro Narrow" panose="020B0506020101020102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ln w="9525">
      <a:solidFill>
        <a:schemeClr val="accent6">
          <a:lumMod val="75000"/>
        </a:schemeClr>
      </a:solidFill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Percibido Agricultor</a:t>
            </a:r>
            <a:endParaRPr lang="es-ES" sz="100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</a:endParaRP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'Cebada Pienso'!$T$35</c:f>
              <c:strCache>
                <c:ptCount val="1"/>
                <c:pt idx="0">
                  <c:v>Rango de precios 2015 - 2020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strRef>
              <c:f>'Cebada Pienso'!$U$34:$AF$34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'Cebada Pienso'!$U$35:$AF$35</c:f>
              <c:numCache>
                <c:formatCode>0.00</c:formatCode>
                <c:ptCount val="12"/>
                <c:pt idx="0">
                  <c:v>17.34</c:v>
                </c:pt>
                <c:pt idx="1">
                  <c:v>17.34</c:v>
                </c:pt>
                <c:pt idx="2">
                  <c:v>16.78</c:v>
                </c:pt>
                <c:pt idx="3">
                  <c:v>16.78</c:v>
                </c:pt>
                <c:pt idx="4">
                  <c:v>16.579999999999998</c:v>
                </c:pt>
                <c:pt idx="5">
                  <c:v>16.23</c:v>
                </c:pt>
                <c:pt idx="6">
                  <c:v>16.829999999999998</c:v>
                </c:pt>
                <c:pt idx="7">
                  <c:v>16.53</c:v>
                </c:pt>
                <c:pt idx="8">
                  <c:v>16.53</c:v>
                </c:pt>
                <c:pt idx="9">
                  <c:v>16.63</c:v>
                </c:pt>
                <c:pt idx="10">
                  <c:v>17.03</c:v>
                </c:pt>
                <c:pt idx="11">
                  <c:v>17.27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'Cebada Pienso'!$T$36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'Cebada Pienso'!$U$34:$AF$34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'Cebada Pienso'!$U$36:$AF$36</c:f>
              <c:numCache>
                <c:formatCode>0.00</c:formatCode>
                <c:ptCount val="12"/>
                <c:pt idx="0">
                  <c:v>13.82</c:v>
                </c:pt>
                <c:pt idx="1">
                  <c:v>13.82</c:v>
                </c:pt>
                <c:pt idx="2">
                  <c:v>13.82</c:v>
                </c:pt>
                <c:pt idx="3">
                  <c:v>13.82</c:v>
                </c:pt>
                <c:pt idx="4">
                  <c:v>13.82</c:v>
                </c:pt>
                <c:pt idx="5">
                  <c:v>13.82</c:v>
                </c:pt>
                <c:pt idx="6">
                  <c:v>16.829999999999998</c:v>
                </c:pt>
                <c:pt idx="7">
                  <c:v>13.82</c:v>
                </c:pt>
                <c:pt idx="8">
                  <c:v>13.82</c:v>
                </c:pt>
                <c:pt idx="9">
                  <c:v>13.82</c:v>
                </c:pt>
                <c:pt idx="10">
                  <c:v>13.82</c:v>
                </c:pt>
                <c:pt idx="11">
                  <c:v>13.82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8697984"/>
        <c:axId val="118699904"/>
      </c:areaChart>
      <c:lineChart>
        <c:grouping val="standard"/>
        <c:varyColors val="0"/>
        <c:ser>
          <c:idx val="2"/>
          <c:order val="2"/>
          <c:tx>
            <c:strRef>
              <c:f>'Cebada Pienso'!$T$37</c:f>
              <c:strCache>
                <c:ptCount val="1"/>
                <c:pt idx="0">
                  <c:v>Promedio 2015 - 2020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'Cebada Pienso'!$U$34:$AF$34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'Cebada Pienso'!$U$37:$AF$37</c:f>
              <c:numCache>
                <c:formatCode>0.00</c:formatCode>
                <c:ptCount val="12"/>
                <c:pt idx="0">
                  <c:v>16.116666666666664</c:v>
                </c:pt>
                <c:pt idx="1">
                  <c:v>16.163333333333334</c:v>
                </c:pt>
                <c:pt idx="2">
                  <c:v>15.883749999999997</c:v>
                </c:pt>
                <c:pt idx="3">
                  <c:v>15.914999999999999</c:v>
                </c:pt>
                <c:pt idx="4">
                  <c:v>15.630833333333333</c:v>
                </c:pt>
                <c:pt idx="5">
                  <c:v>15.025</c:v>
                </c:pt>
                <c:pt idx="6">
                  <c:v>16.829999999999998</c:v>
                </c:pt>
                <c:pt idx="7">
                  <c:v>15.175000000000001</c:v>
                </c:pt>
                <c:pt idx="8">
                  <c:v>15.635</c:v>
                </c:pt>
                <c:pt idx="9">
                  <c:v>15.756666666666668</c:v>
                </c:pt>
                <c:pt idx="10">
                  <c:v>15.885</c:v>
                </c:pt>
                <c:pt idx="11">
                  <c:v>16.100000000000001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'Cebada Pienso'!$T$38</c:f>
              <c:strCache>
                <c:ptCount val="1"/>
                <c:pt idx="0">
                  <c:v>2021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'Cebada Pienso'!$U$34:$AF$34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'Cebada Pienso'!$U$38:$AF$38</c:f>
              <c:numCache>
                <c:formatCode>0.00</c:formatCode>
                <c:ptCount val="12"/>
                <c:pt idx="0">
                  <c:v>16.979999999999997</c:v>
                </c:pt>
                <c:pt idx="1">
                  <c:v>17.43</c:v>
                </c:pt>
                <c:pt idx="2">
                  <c:v>17.654675513564843</c:v>
                </c:pt>
                <c:pt idx="3">
                  <c:v>18.286000000000001</c:v>
                </c:pt>
                <c:pt idx="4">
                  <c:v>18.899999999999999</c:v>
                </c:pt>
                <c:pt idx="5">
                  <c:v>18.675000000000001</c:v>
                </c:pt>
                <c:pt idx="8">
                  <c:v>21.1</c:v>
                </c:pt>
                <c:pt idx="9">
                  <c:v>22.689999999999998</c:v>
                </c:pt>
                <c:pt idx="10">
                  <c:v>25.54</c:v>
                </c:pt>
                <c:pt idx="11">
                  <c:v>26.619999999999997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8718464"/>
        <c:axId val="118720000"/>
      </c:lineChart>
      <c:catAx>
        <c:axId val="1186979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11869990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18699904"/>
        <c:scaling>
          <c:orientation val="minMax"/>
          <c:min val="12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€/100 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118697984"/>
        <c:crosses val="autoZero"/>
        <c:crossBetween val="midCat"/>
        <c:majorUnit val="1"/>
      </c:valAx>
      <c:catAx>
        <c:axId val="11871846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8720000"/>
        <c:crosses val="autoZero"/>
        <c:auto val="0"/>
        <c:lblAlgn val="ctr"/>
        <c:lblOffset val="100"/>
        <c:noMultiLvlLbl val="0"/>
      </c:catAx>
      <c:valAx>
        <c:axId val="11872000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118718464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Pagado Ganadero / Industria</a:t>
            </a:r>
            <a:endParaRPr lang="es-ES" sz="100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</a:endParaRP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'Cebada Pienso'!$T$56</c:f>
              <c:strCache>
                <c:ptCount val="1"/>
                <c:pt idx="0">
                  <c:v>Rango de precios 2015 - 2020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strRef>
              <c:f>'Cebada Pienso'!$U$55:$AF$55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'Cebada Pienso'!$U$56:$AF$56</c:f>
              <c:numCache>
                <c:formatCode>0.00</c:formatCode>
                <c:ptCount val="12"/>
                <c:pt idx="0">
                  <c:v>20.67</c:v>
                </c:pt>
                <c:pt idx="1">
                  <c:v>20.32</c:v>
                </c:pt>
                <c:pt idx="2">
                  <c:v>19.759999999999998</c:v>
                </c:pt>
                <c:pt idx="3">
                  <c:v>19.880000000000003</c:v>
                </c:pt>
                <c:pt idx="4">
                  <c:v>19.939999999999998</c:v>
                </c:pt>
                <c:pt idx="5">
                  <c:v>19.979999999999997</c:v>
                </c:pt>
                <c:pt idx="6">
                  <c:v>20.270000000000003</c:v>
                </c:pt>
                <c:pt idx="7">
                  <c:v>20.329999999999998</c:v>
                </c:pt>
                <c:pt idx="8">
                  <c:v>20.420000000000002</c:v>
                </c:pt>
                <c:pt idx="9">
                  <c:v>20.18</c:v>
                </c:pt>
                <c:pt idx="10">
                  <c:v>20.18</c:v>
                </c:pt>
                <c:pt idx="11">
                  <c:v>21.380000000000003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'Cebada Pienso'!$T$57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'Cebada Pienso'!$U$55:$AF$55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'Cebada Pienso'!$U$57:$AF$57</c:f>
              <c:numCache>
                <c:formatCode>0.00</c:formatCode>
                <c:ptCount val="12"/>
                <c:pt idx="0">
                  <c:v>16.689999999999998</c:v>
                </c:pt>
                <c:pt idx="1">
                  <c:v>16.689999999999998</c:v>
                </c:pt>
                <c:pt idx="2">
                  <c:v>16.07</c:v>
                </c:pt>
                <c:pt idx="3">
                  <c:v>16.07</c:v>
                </c:pt>
                <c:pt idx="4">
                  <c:v>15.844999999999999</c:v>
                </c:pt>
                <c:pt idx="5">
                  <c:v>16.82</c:v>
                </c:pt>
                <c:pt idx="6">
                  <c:v>17.25</c:v>
                </c:pt>
                <c:pt idx="7">
                  <c:v>15.67</c:v>
                </c:pt>
                <c:pt idx="8">
                  <c:v>15.67</c:v>
                </c:pt>
                <c:pt idx="9">
                  <c:v>15.67</c:v>
                </c:pt>
                <c:pt idx="10">
                  <c:v>15.67</c:v>
                </c:pt>
                <c:pt idx="11">
                  <c:v>16.269999999999996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7258880"/>
        <c:axId val="117273344"/>
      </c:areaChart>
      <c:lineChart>
        <c:grouping val="standard"/>
        <c:varyColors val="0"/>
        <c:ser>
          <c:idx val="2"/>
          <c:order val="2"/>
          <c:tx>
            <c:strRef>
              <c:f>'Cebada Pienso'!$T$58</c:f>
              <c:strCache>
                <c:ptCount val="1"/>
                <c:pt idx="0">
                  <c:v>Promedio 2015 - 2020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'Cebada Pienso'!$U$55:$AF$55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'Cebada Pienso'!$U$58:$AF$58</c:f>
              <c:numCache>
                <c:formatCode>0.00</c:formatCode>
                <c:ptCount val="12"/>
                <c:pt idx="0">
                  <c:v>18.618333333333332</c:v>
                </c:pt>
                <c:pt idx="1">
                  <c:v>18.46983333333333</c:v>
                </c:pt>
                <c:pt idx="2">
                  <c:v>18.198749999999997</c:v>
                </c:pt>
                <c:pt idx="3">
                  <c:v>18.417000000000005</c:v>
                </c:pt>
                <c:pt idx="4">
                  <c:v>18.279166666666669</c:v>
                </c:pt>
                <c:pt idx="5">
                  <c:v>18.627999999999997</c:v>
                </c:pt>
                <c:pt idx="6">
                  <c:v>18.954000000000001</c:v>
                </c:pt>
                <c:pt idx="7">
                  <c:v>18.436</c:v>
                </c:pt>
                <c:pt idx="8">
                  <c:v>18.260000000000002</c:v>
                </c:pt>
                <c:pt idx="9">
                  <c:v>18.430000000000003</c:v>
                </c:pt>
                <c:pt idx="10">
                  <c:v>18.468333333333334</c:v>
                </c:pt>
                <c:pt idx="11">
                  <c:v>18.906666666666666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'Cebada Pienso'!$T$59</c:f>
              <c:strCache>
                <c:ptCount val="1"/>
                <c:pt idx="0">
                  <c:v>2021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'Cebada Pienso'!$U$55:$AF$55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'Cebada Pienso'!$U$59:$AF$59</c:f>
              <c:numCache>
                <c:formatCode>0.00</c:formatCode>
                <c:ptCount val="12"/>
                <c:pt idx="0">
                  <c:v>17.93</c:v>
                </c:pt>
                <c:pt idx="1">
                  <c:v>18.38</c:v>
                </c:pt>
                <c:pt idx="2">
                  <c:v>18.604675513564843</c:v>
                </c:pt>
                <c:pt idx="3">
                  <c:v>19.235999999999997</c:v>
                </c:pt>
                <c:pt idx="4">
                  <c:v>19.850000000000001</c:v>
                </c:pt>
                <c:pt idx="5">
                  <c:v>19.625</c:v>
                </c:pt>
                <c:pt idx="8">
                  <c:v>22.110000000000003</c:v>
                </c:pt>
                <c:pt idx="9">
                  <c:v>23.79</c:v>
                </c:pt>
                <c:pt idx="10">
                  <c:v>26.49</c:v>
                </c:pt>
                <c:pt idx="11">
                  <c:v>27.57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7275264"/>
        <c:axId val="117277056"/>
      </c:lineChart>
      <c:catAx>
        <c:axId val="117258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11727334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17273344"/>
        <c:scaling>
          <c:orientation val="minMax"/>
          <c:min val="15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€/100 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117258880"/>
        <c:crosses val="autoZero"/>
        <c:crossBetween val="midCat"/>
        <c:majorUnit val="1"/>
      </c:valAx>
      <c:catAx>
        <c:axId val="11727526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7277056"/>
        <c:crosses val="autoZero"/>
        <c:auto val="0"/>
        <c:lblAlgn val="ctr"/>
        <c:lblOffset val="100"/>
        <c:noMultiLvlLbl val="0"/>
      </c:catAx>
      <c:valAx>
        <c:axId val="117277056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117275264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Comparativa Coste / Precios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6.6242350990996859E-2"/>
          <c:y val="0.19193552284631951"/>
          <c:w val="0.90994667179814237"/>
          <c:h val="0.71761565305150643"/>
        </c:manualLayout>
      </c:layout>
      <c:lineChart>
        <c:grouping val="standard"/>
        <c:varyColors val="0"/>
        <c:ser>
          <c:idx val="0"/>
          <c:order val="0"/>
          <c:tx>
            <c:strRef>
              <c:f>'Cebada Pienso'!$C$6</c:f>
              <c:strCache>
                <c:ptCount val="1"/>
                <c:pt idx="0">
                  <c:v>Coste Producción Medio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</a:ln>
          </c:spPr>
          <c:marker>
            <c:symbol val="none"/>
          </c:marker>
          <c:cat>
            <c:numRef>
              <c:f>'Cebada Pienso'!$B$8:$B$60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'Cebada Pienso'!$C$8:$C$60</c:f>
              <c:numCache>
                <c:formatCode>#,##0.00</c:formatCode>
                <c:ptCount val="53"/>
                <c:pt idx="0">
                  <c:v>16.41</c:v>
                </c:pt>
                <c:pt idx="1">
                  <c:v>16.41</c:v>
                </c:pt>
                <c:pt idx="2">
                  <c:v>16.41</c:v>
                </c:pt>
                <c:pt idx="3">
                  <c:v>16.41</c:v>
                </c:pt>
                <c:pt idx="4">
                  <c:v>16.41</c:v>
                </c:pt>
                <c:pt idx="5">
                  <c:v>16.41</c:v>
                </c:pt>
                <c:pt idx="6">
                  <c:v>16.41</c:v>
                </c:pt>
                <c:pt idx="7">
                  <c:v>16.41</c:v>
                </c:pt>
                <c:pt idx="8">
                  <c:v>16.41</c:v>
                </c:pt>
                <c:pt idx="9">
                  <c:v>16.41</c:v>
                </c:pt>
                <c:pt idx="10">
                  <c:v>16.41</c:v>
                </c:pt>
                <c:pt idx="11">
                  <c:v>16.41</c:v>
                </c:pt>
                <c:pt idx="12">
                  <c:v>16.41</c:v>
                </c:pt>
                <c:pt idx="13">
                  <c:v>16.41</c:v>
                </c:pt>
                <c:pt idx="14">
                  <c:v>16.41</c:v>
                </c:pt>
                <c:pt idx="15">
                  <c:v>16.41</c:v>
                </c:pt>
                <c:pt idx="16">
                  <c:v>16.41</c:v>
                </c:pt>
                <c:pt idx="17">
                  <c:v>16.41</c:v>
                </c:pt>
                <c:pt idx="18">
                  <c:v>16.41</c:v>
                </c:pt>
                <c:pt idx="19">
                  <c:v>16.41</c:v>
                </c:pt>
                <c:pt idx="20">
                  <c:v>16.41</c:v>
                </c:pt>
                <c:pt idx="21">
                  <c:v>16.41</c:v>
                </c:pt>
                <c:pt idx="22">
                  <c:v>16.41</c:v>
                </c:pt>
                <c:pt idx="23">
                  <c:v>16.41</c:v>
                </c:pt>
                <c:pt idx="24">
                  <c:v>16.41</c:v>
                </c:pt>
                <c:pt idx="34">
                  <c:v>20.5732</c:v>
                </c:pt>
                <c:pt idx="35">
                  <c:v>20.5732</c:v>
                </c:pt>
                <c:pt idx="36">
                  <c:v>20.5732</c:v>
                </c:pt>
                <c:pt idx="37">
                  <c:v>20.5732</c:v>
                </c:pt>
                <c:pt idx="38">
                  <c:v>20.5732</c:v>
                </c:pt>
                <c:pt idx="39">
                  <c:v>20.5732</c:v>
                </c:pt>
                <c:pt idx="40">
                  <c:v>20.5732</c:v>
                </c:pt>
                <c:pt idx="41">
                  <c:v>20.5732</c:v>
                </c:pt>
                <c:pt idx="42">
                  <c:v>20.5732</c:v>
                </c:pt>
                <c:pt idx="43">
                  <c:v>20.5732</c:v>
                </c:pt>
                <c:pt idx="44">
                  <c:v>20.5732</c:v>
                </c:pt>
                <c:pt idx="45">
                  <c:v>20.5732</c:v>
                </c:pt>
                <c:pt idx="46">
                  <c:v>20.5732</c:v>
                </c:pt>
                <c:pt idx="47">
                  <c:v>20.5732</c:v>
                </c:pt>
                <c:pt idx="48">
                  <c:v>20.5732</c:v>
                </c:pt>
                <c:pt idx="49">
                  <c:v>20.5732</c:v>
                </c:pt>
                <c:pt idx="50">
                  <c:v>20.5732</c:v>
                </c:pt>
                <c:pt idx="51">
                  <c:v>20.5732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69B-45F8-B20A-08FBE68F4A9E}"/>
            </c:ext>
          </c:extLst>
        </c:ser>
        <c:ser>
          <c:idx val="1"/>
          <c:order val="1"/>
          <c:tx>
            <c:strRef>
              <c:f>'Cebada Pienso'!$D$6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ymbol val="triangle"/>
            <c:size val="5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</c:spPr>
          </c:marker>
          <c:cat>
            <c:numRef>
              <c:f>'Cebada Pienso'!$B$8:$B$60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'Cebada Pienso'!$D$8:$D$60</c:f>
              <c:numCache>
                <c:formatCode>#,##0.00</c:formatCode>
                <c:ptCount val="53"/>
                <c:pt idx="0">
                  <c:v>16.829999999999998</c:v>
                </c:pt>
                <c:pt idx="1">
                  <c:v>16.829999999999998</c:v>
                </c:pt>
                <c:pt idx="2">
                  <c:v>16.829999999999998</c:v>
                </c:pt>
                <c:pt idx="3">
                  <c:v>17.43</c:v>
                </c:pt>
                <c:pt idx="4">
                  <c:v>17.43</c:v>
                </c:pt>
                <c:pt idx="5">
                  <c:v>17.43</c:v>
                </c:pt>
                <c:pt idx="6">
                  <c:v>17.43</c:v>
                </c:pt>
                <c:pt idx="7">
                  <c:v>17.43</c:v>
                </c:pt>
                <c:pt idx="8">
                  <c:v>17.43</c:v>
                </c:pt>
                <c:pt idx="9">
                  <c:v>17.629351027129687</c:v>
                </c:pt>
                <c:pt idx="10">
                  <c:v>17.629351027129687</c:v>
                </c:pt>
                <c:pt idx="11">
                  <c:v>17.93</c:v>
                </c:pt>
                <c:pt idx="12">
                  <c:v>17.93</c:v>
                </c:pt>
                <c:pt idx="13">
                  <c:v>18.3</c:v>
                </c:pt>
                <c:pt idx="14">
                  <c:v>18.3</c:v>
                </c:pt>
                <c:pt idx="15">
                  <c:v>18.3</c:v>
                </c:pt>
                <c:pt idx="16">
                  <c:v>18.600000000000001</c:v>
                </c:pt>
                <c:pt idx="17">
                  <c:v>18.899999999999999</c:v>
                </c:pt>
                <c:pt idx="18">
                  <c:v>18.899999999999999</c:v>
                </c:pt>
                <c:pt idx="19">
                  <c:v>18.899999999999999</c:v>
                </c:pt>
                <c:pt idx="20">
                  <c:v>18.899999999999999</c:v>
                </c:pt>
                <c:pt idx="21">
                  <c:v>18.899999999999999</c:v>
                </c:pt>
                <c:pt idx="22">
                  <c:v>18.600000000000001</c:v>
                </c:pt>
                <c:pt idx="23">
                  <c:v>18.600000000000001</c:v>
                </c:pt>
                <c:pt idx="24">
                  <c:v>18.600000000000001</c:v>
                </c:pt>
                <c:pt idx="25">
                  <c:v>0</c:v>
                </c:pt>
                <c:pt idx="34">
                  <c:v>21.04</c:v>
                </c:pt>
                <c:pt idx="35">
                  <c:v>21.04</c:v>
                </c:pt>
                <c:pt idx="36">
                  <c:v>21.04</c:v>
                </c:pt>
                <c:pt idx="37">
                  <c:v>21.04</c:v>
                </c:pt>
                <c:pt idx="38">
                  <c:v>21.34</c:v>
                </c:pt>
                <c:pt idx="39">
                  <c:v>21.64</c:v>
                </c:pt>
                <c:pt idx="40">
                  <c:v>21.94</c:v>
                </c:pt>
                <c:pt idx="41">
                  <c:v>23.44</c:v>
                </c:pt>
                <c:pt idx="42">
                  <c:v>23.74</c:v>
                </c:pt>
                <c:pt idx="43">
                  <c:v>25.54</c:v>
                </c:pt>
                <c:pt idx="44">
                  <c:v>25.84</c:v>
                </c:pt>
                <c:pt idx="45">
                  <c:v>27.04</c:v>
                </c:pt>
                <c:pt idx="46">
                  <c:v>27.04</c:v>
                </c:pt>
                <c:pt idx="47">
                  <c:v>27.04</c:v>
                </c:pt>
                <c:pt idx="48">
                  <c:v>26.74</c:v>
                </c:pt>
                <c:pt idx="49">
                  <c:v>26.44</c:v>
                </c:pt>
                <c:pt idx="50">
                  <c:v>26.44</c:v>
                </c:pt>
                <c:pt idx="51">
                  <c:v>26.44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69B-45F8-B20A-08FBE68F4A9E}"/>
            </c:ext>
          </c:extLst>
        </c:ser>
        <c:ser>
          <c:idx val="2"/>
          <c:order val="2"/>
          <c:tx>
            <c:strRef>
              <c:f>'Cebada Pienso'!$F$6</c:f>
              <c:strCache>
                <c:ptCount val="1"/>
                <c:pt idx="0">
                  <c:v>Precio Pagado Ganadero/ Industria</c:v>
                </c:pt>
              </c:strCache>
            </c:strRef>
          </c:tx>
          <c:spPr>
            <a:ln w="25400">
              <a:solidFill>
                <a:schemeClr val="accent6"/>
              </a:solidFill>
            </a:ln>
          </c:spPr>
          <c:marker>
            <c:symbol val="circle"/>
            <c:size val="5"/>
            <c:spPr>
              <a:noFill/>
              <a:ln w="12700">
                <a:solidFill>
                  <a:schemeClr val="accent6"/>
                </a:solidFill>
              </a:ln>
            </c:spPr>
          </c:marker>
          <c:cat>
            <c:numRef>
              <c:f>'Cebada Pienso'!$B$8:$B$60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'Cebada Pienso'!$F$8:$F$60</c:f>
              <c:numCache>
                <c:formatCode>#,##0.00</c:formatCode>
                <c:ptCount val="53"/>
                <c:pt idx="0">
                  <c:v>17.78</c:v>
                </c:pt>
                <c:pt idx="1">
                  <c:v>17.78</c:v>
                </c:pt>
                <c:pt idx="2">
                  <c:v>17.78</c:v>
                </c:pt>
                <c:pt idx="3">
                  <c:v>18.38</c:v>
                </c:pt>
                <c:pt idx="4">
                  <c:v>18.38</c:v>
                </c:pt>
                <c:pt idx="5">
                  <c:v>18.38</c:v>
                </c:pt>
                <c:pt idx="6">
                  <c:v>18.38</c:v>
                </c:pt>
                <c:pt idx="7">
                  <c:v>18.38</c:v>
                </c:pt>
                <c:pt idx="8">
                  <c:v>18.38</c:v>
                </c:pt>
                <c:pt idx="9">
                  <c:v>18.57935102712969</c:v>
                </c:pt>
                <c:pt idx="10">
                  <c:v>18.57935102712969</c:v>
                </c:pt>
                <c:pt idx="11">
                  <c:v>18.88</c:v>
                </c:pt>
                <c:pt idx="12">
                  <c:v>18.88</c:v>
                </c:pt>
                <c:pt idx="13">
                  <c:v>19.25</c:v>
                </c:pt>
                <c:pt idx="14">
                  <c:v>19.25</c:v>
                </c:pt>
                <c:pt idx="15">
                  <c:v>19.25</c:v>
                </c:pt>
                <c:pt idx="16">
                  <c:v>19.55</c:v>
                </c:pt>
                <c:pt idx="17">
                  <c:v>19.850000000000001</c:v>
                </c:pt>
                <c:pt idx="18">
                  <c:v>19.850000000000001</c:v>
                </c:pt>
                <c:pt idx="19">
                  <c:v>19.850000000000001</c:v>
                </c:pt>
                <c:pt idx="20">
                  <c:v>19.850000000000001</c:v>
                </c:pt>
                <c:pt idx="21">
                  <c:v>19.850000000000001</c:v>
                </c:pt>
                <c:pt idx="22">
                  <c:v>19.55</c:v>
                </c:pt>
                <c:pt idx="23">
                  <c:v>19.55</c:v>
                </c:pt>
                <c:pt idx="24">
                  <c:v>19.55</c:v>
                </c:pt>
                <c:pt idx="34">
                  <c:v>21.990000000000002</c:v>
                </c:pt>
                <c:pt idx="35">
                  <c:v>21.990000000000002</c:v>
                </c:pt>
                <c:pt idx="36">
                  <c:v>21.990000000000002</c:v>
                </c:pt>
                <c:pt idx="37">
                  <c:v>21.990000000000002</c:v>
                </c:pt>
                <c:pt idx="38">
                  <c:v>22.59</c:v>
                </c:pt>
                <c:pt idx="39">
                  <c:v>23.19</c:v>
                </c:pt>
                <c:pt idx="40">
                  <c:v>22.89</c:v>
                </c:pt>
                <c:pt idx="41">
                  <c:v>24.39</c:v>
                </c:pt>
                <c:pt idx="42">
                  <c:v>24.69</c:v>
                </c:pt>
                <c:pt idx="43">
                  <c:v>26.49</c:v>
                </c:pt>
                <c:pt idx="44">
                  <c:v>26.79</c:v>
                </c:pt>
                <c:pt idx="45">
                  <c:v>27.99</c:v>
                </c:pt>
                <c:pt idx="46">
                  <c:v>27.99</c:v>
                </c:pt>
                <c:pt idx="47">
                  <c:v>27.99</c:v>
                </c:pt>
                <c:pt idx="48">
                  <c:v>27.69</c:v>
                </c:pt>
                <c:pt idx="49">
                  <c:v>27.39</c:v>
                </c:pt>
                <c:pt idx="50">
                  <c:v>27.39</c:v>
                </c:pt>
                <c:pt idx="51">
                  <c:v>27.39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69B-45F8-B20A-08FBE68F4A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7300224"/>
        <c:axId val="117376128"/>
      </c:lineChart>
      <c:catAx>
        <c:axId val="1173002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117376128"/>
        <c:crosses val="autoZero"/>
        <c:auto val="1"/>
        <c:lblAlgn val="ctr"/>
        <c:lblOffset val="100"/>
        <c:noMultiLvlLbl val="0"/>
      </c:catAx>
      <c:valAx>
        <c:axId val="117376128"/>
        <c:scaling>
          <c:orientation val="minMax"/>
          <c:min val="14"/>
        </c:scaling>
        <c:delete val="0"/>
        <c:axPos val="l"/>
        <c:majorGridlines>
          <c:spPr>
            <a:ln>
              <a:solidFill>
                <a:schemeClr val="accent6">
                  <a:lumMod val="60000"/>
                  <a:lumOff val="40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€/100 KG</a:t>
                </a:r>
              </a:p>
            </c:rich>
          </c:tx>
          <c:layout>
            <c:manualLayout>
              <c:xMode val="edge"/>
              <c:yMode val="edge"/>
              <c:x val="1.9688743445402203E-2"/>
              <c:y val="0.11711387978763475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117300224"/>
        <c:crosses val="autoZero"/>
        <c:crossBetween val="between"/>
        <c:majorUnit val="1"/>
      </c:valAx>
      <c:spPr>
        <a:ln>
          <a:solidFill>
            <a:schemeClr val="accent6">
              <a:lumMod val="60000"/>
              <a:lumOff val="40000"/>
            </a:schemeClr>
          </a:solidFill>
        </a:ln>
      </c:spPr>
    </c:plotArea>
    <c:legend>
      <c:legendPos val="t"/>
      <c:layout>
        <c:manualLayout>
          <c:xMode val="edge"/>
          <c:yMode val="edge"/>
          <c:x val="0.14246511206983922"/>
          <c:y val="9.9974555973305096E-2"/>
          <c:w val="0.85753495972032223"/>
          <c:h val="5.3244614512471658E-2"/>
        </c:manualLayout>
      </c:layout>
      <c:overlay val="0"/>
      <c:txPr>
        <a:bodyPr/>
        <a:lstStyle/>
        <a:p>
          <a:pPr>
            <a:defRPr sz="700">
              <a:latin typeface="Clan Offc Pro Narrow" panose="020B0506020101020102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ln w="9525">
      <a:solidFill>
        <a:schemeClr val="accent6">
          <a:lumMod val="75000"/>
        </a:schemeClr>
      </a:solidFill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131414</xdr:colOff>
      <xdr:row>22</xdr:row>
      <xdr:rowOff>73401</xdr:rowOff>
    </xdr:from>
    <xdr:to>
      <xdr:col>12</xdr:col>
      <xdr:colOff>822614</xdr:colOff>
      <xdr:row>40</xdr:row>
      <xdr:rowOff>172401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137528</xdr:colOff>
      <xdr:row>41</xdr:row>
      <xdr:rowOff>72328</xdr:rowOff>
    </xdr:from>
    <xdr:to>
      <xdr:col>12</xdr:col>
      <xdr:colOff>829235</xdr:colOff>
      <xdr:row>59</xdr:row>
      <xdr:rowOff>171328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140071</xdr:colOff>
      <xdr:row>5</xdr:row>
      <xdr:rowOff>44823</xdr:rowOff>
    </xdr:from>
    <xdr:to>
      <xdr:col>12</xdr:col>
      <xdr:colOff>831271</xdr:colOff>
      <xdr:row>21</xdr:row>
      <xdr:rowOff>177441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14</xdr:col>
      <xdr:colOff>15010</xdr:colOff>
      <xdr:row>1</xdr:row>
      <xdr:rowOff>1</xdr:rowOff>
    </xdr:to>
    <xdr:pic>
      <xdr:nvPicPr>
        <xdr:cNvPr id="5" name="4 Imagen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9" t="26347" r="5348" b="5202"/>
        <a:stretch/>
      </xdr:blipFill>
      <xdr:spPr>
        <a:xfrm>
          <a:off x="0" y="0"/>
          <a:ext cx="9901960" cy="153352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131414</xdr:colOff>
      <xdr:row>22</xdr:row>
      <xdr:rowOff>73401</xdr:rowOff>
    </xdr:from>
    <xdr:to>
      <xdr:col>12</xdr:col>
      <xdr:colOff>822614</xdr:colOff>
      <xdr:row>40</xdr:row>
      <xdr:rowOff>172401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137528</xdr:colOff>
      <xdr:row>41</xdr:row>
      <xdr:rowOff>72328</xdr:rowOff>
    </xdr:from>
    <xdr:to>
      <xdr:col>12</xdr:col>
      <xdr:colOff>829235</xdr:colOff>
      <xdr:row>59</xdr:row>
      <xdr:rowOff>171328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140071</xdr:colOff>
      <xdr:row>5</xdr:row>
      <xdr:rowOff>44823</xdr:rowOff>
    </xdr:from>
    <xdr:to>
      <xdr:col>12</xdr:col>
      <xdr:colOff>831271</xdr:colOff>
      <xdr:row>21</xdr:row>
      <xdr:rowOff>177441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14</xdr:col>
      <xdr:colOff>15010</xdr:colOff>
      <xdr:row>1</xdr:row>
      <xdr:rowOff>1</xdr:rowOff>
    </xdr:to>
    <xdr:pic>
      <xdr:nvPicPr>
        <xdr:cNvPr id="5" name="4 Imagen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9" t="26347" r="5348" b="5202"/>
        <a:stretch/>
      </xdr:blipFill>
      <xdr:spPr>
        <a:xfrm>
          <a:off x="0" y="0"/>
          <a:ext cx="9901960" cy="153352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stadis/OBSERVATORIO%20DE%20PRECIOS/2021/Observatorio%20Precios%2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Hoja3"/>
      <sheetName val="Hoja2"/>
      <sheetName val="Hoja1"/>
    </sheetNames>
    <sheetDataSet>
      <sheetData sheetId="0">
        <row r="12">
          <cell r="D12">
            <v>17.73</v>
          </cell>
          <cell r="F12">
            <v>18.330000000000002</v>
          </cell>
          <cell r="G12">
            <v>18.680000000000003</v>
          </cell>
        </row>
        <row r="13">
          <cell r="D13">
            <v>16.829999999999998</v>
          </cell>
          <cell r="F13">
            <v>17.43</v>
          </cell>
          <cell r="G13">
            <v>17.78</v>
          </cell>
        </row>
      </sheetData>
      <sheetData sheetId="1">
        <row r="12">
          <cell r="D12">
            <v>17.73</v>
          </cell>
          <cell r="F12">
            <v>18.330000000000002</v>
          </cell>
          <cell r="G12">
            <v>18.680000000000003</v>
          </cell>
        </row>
        <row r="13">
          <cell r="D13">
            <v>16.829999999999998</v>
          </cell>
          <cell r="F13">
            <v>17.43</v>
          </cell>
          <cell r="G13">
            <v>17.78</v>
          </cell>
        </row>
      </sheetData>
      <sheetData sheetId="2">
        <row r="12">
          <cell r="D12">
            <v>17.73</v>
          </cell>
          <cell r="F12">
            <v>18.330000000000002</v>
          </cell>
          <cell r="G12">
            <v>18.680000000000003</v>
          </cell>
        </row>
        <row r="13">
          <cell r="D13">
            <v>16.829999999999998</v>
          </cell>
          <cell r="F13">
            <v>17.43</v>
          </cell>
          <cell r="G13">
            <v>17.78</v>
          </cell>
        </row>
      </sheetData>
      <sheetData sheetId="3">
        <row r="12">
          <cell r="D12">
            <v>18.329999999999998</v>
          </cell>
          <cell r="F12">
            <v>18.93</v>
          </cell>
          <cell r="G12">
            <v>19.28</v>
          </cell>
        </row>
        <row r="13">
          <cell r="D13">
            <v>17.43</v>
          </cell>
          <cell r="F13">
            <v>18.03</v>
          </cell>
          <cell r="G13">
            <v>18.38</v>
          </cell>
        </row>
      </sheetData>
      <sheetData sheetId="4">
        <row r="12">
          <cell r="D12">
            <v>18.329999999999998</v>
          </cell>
          <cell r="F12">
            <v>18.93</v>
          </cell>
          <cell r="G12">
            <v>19.28</v>
          </cell>
        </row>
        <row r="13">
          <cell r="D13">
            <v>17.43</v>
          </cell>
          <cell r="F13">
            <v>18.03</v>
          </cell>
          <cell r="G13">
            <v>18.38</v>
          </cell>
        </row>
      </sheetData>
      <sheetData sheetId="5">
        <row r="12">
          <cell r="D12">
            <v>18.329999999999998</v>
          </cell>
          <cell r="F12">
            <v>18.93</v>
          </cell>
          <cell r="G12">
            <v>19.28</v>
          </cell>
        </row>
        <row r="13">
          <cell r="D13">
            <v>17.43</v>
          </cell>
          <cell r="F13">
            <v>18.03</v>
          </cell>
          <cell r="G13">
            <v>18.38</v>
          </cell>
        </row>
      </sheetData>
      <sheetData sheetId="6">
        <row r="12">
          <cell r="D12">
            <v>18.329999999999998</v>
          </cell>
          <cell r="F12">
            <v>18.93</v>
          </cell>
          <cell r="G12">
            <v>19.28</v>
          </cell>
        </row>
        <row r="13">
          <cell r="D13">
            <v>17.43</v>
          </cell>
          <cell r="F13">
            <v>18.03</v>
          </cell>
          <cell r="G13">
            <v>18.38</v>
          </cell>
        </row>
      </sheetData>
      <sheetData sheetId="7">
        <row r="12">
          <cell r="D12">
            <v>18.329999999999998</v>
          </cell>
          <cell r="F12">
            <v>18.93</v>
          </cell>
          <cell r="G12">
            <v>19.28</v>
          </cell>
        </row>
        <row r="13">
          <cell r="D13">
            <v>17.43</v>
          </cell>
          <cell r="F13">
            <v>18.03</v>
          </cell>
          <cell r="G13">
            <v>18.38</v>
          </cell>
        </row>
      </sheetData>
      <sheetData sheetId="8">
        <row r="12">
          <cell r="D12">
            <v>18.329999999999998</v>
          </cell>
          <cell r="F12">
            <v>18.93</v>
          </cell>
          <cell r="G12">
            <v>19.28</v>
          </cell>
        </row>
        <row r="13">
          <cell r="D13">
            <v>17.43</v>
          </cell>
          <cell r="F13">
            <v>18.03</v>
          </cell>
          <cell r="G13">
            <v>18.38</v>
          </cell>
        </row>
      </sheetData>
      <sheetData sheetId="9">
        <row r="12">
          <cell r="D12">
            <v>18.530869183705359</v>
          </cell>
          <cell r="F12">
            <v>19.130869183705361</v>
          </cell>
          <cell r="G12">
            <v>19.480869183705362</v>
          </cell>
        </row>
        <row r="13">
          <cell r="D13">
            <v>17.629351027129687</v>
          </cell>
          <cell r="F13">
            <v>18.229351027129688</v>
          </cell>
          <cell r="G13">
            <v>18.57935102712969</v>
          </cell>
        </row>
      </sheetData>
      <sheetData sheetId="10">
        <row r="12">
          <cell r="D12">
            <v>18.530869183705359</v>
          </cell>
          <cell r="F12">
            <v>19.130869183705361</v>
          </cell>
          <cell r="G12">
            <v>19.480869183705362</v>
          </cell>
        </row>
        <row r="13">
          <cell r="D13">
            <v>17.629351027129687</v>
          </cell>
          <cell r="F13">
            <v>18.229351027129688</v>
          </cell>
          <cell r="G13">
            <v>18.57935102712969</v>
          </cell>
        </row>
      </sheetData>
      <sheetData sheetId="11">
        <row r="12">
          <cell r="D12">
            <v>18.829999999999998</v>
          </cell>
          <cell r="F12">
            <v>19.43</v>
          </cell>
          <cell r="G12">
            <v>19.78</v>
          </cell>
        </row>
        <row r="13">
          <cell r="D13">
            <v>17.93</v>
          </cell>
          <cell r="F13">
            <v>18.53</v>
          </cell>
          <cell r="G13">
            <v>18.88</v>
          </cell>
        </row>
      </sheetData>
      <sheetData sheetId="12">
        <row r="12">
          <cell r="D12">
            <v>18.829999999999998</v>
          </cell>
          <cell r="F12">
            <v>19.43</v>
          </cell>
          <cell r="G12">
            <v>19.78</v>
          </cell>
        </row>
        <row r="13">
          <cell r="D13">
            <v>17.93</v>
          </cell>
          <cell r="F13">
            <v>18.53</v>
          </cell>
          <cell r="G13">
            <v>18.88</v>
          </cell>
        </row>
      </sheetData>
      <sheetData sheetId="13">
        <row r="12">
          <cell r="D12">
            <v>19.2</v>
          </cell>
          <cell r="F12">
            <v>19.8</v>
          </cell>
          <cell r="G12">
            <v>20.149999999999999</v>
          </cell>
        </row>
        <row r="13">
          <cell r="D13">
            <v>18.3</v>
          </cell>
          <cell r="F13">
            <v>18.899999999999999</v>
          </cell>
          <cell r="G13">
            <v>19.25</v>
          </cell>
        </row>
      </sheetData>
      <sheetData sheetId="14">
        <row r="12">
          <cell r="D12">
            <v>19.2</v>
          </cell>
          <cell r="F12">
            <v>19.8</v>
          </cell>
          <cell r="G12">
            <v>20.149999999999999</v>
          </cell>
        </row>
        <row r="13">
          <cell r="D13">
            <v>18.3</v>
          </cell>
          <cell r="F13">
            <v>18.899999999999999</v>
          </cell>
          <cell r="G13">
            <v>19.25</v>
          </cell>
        </row>
      </sheetData>
      <sheetData sheetId="15">
        <row r="12">
          <cell r="D12">
            <v>19.2</v>
          </cell>
          <cell r="F12">
            <v>19.8</v>
          </cell>
          <cell r="G12">
            <v>20.149999999999999</v>
          </cell>
        </row>
        <row r="13">
          <cell r="D13">
            <v>18.3</v>
          </cell>
          <cell r="F13">
            <v>18.899999999999999</v>
          </cell>
          <cell r="G13">
            <v>19.25</v>
          </cell>
        </row>
      </sheetData>
      <sheetData sheetId="16">
        <row r="12">
          <cell r="D12">
            <v>19.5</v>
          </cell>
          <cell r="F12">
            <v>20.100000000000001</v>
          </cell>
          <cell r="G12">
            <v>20.45</v>
          </cell>
        </row>
        <row r="13">
          <cell r="D13">
            <v>18.600000000000001</v>
          </cell>
          <cell r="F13">
            <v>19.2</v>
          </cell>
          <cell r="G13">
            <v>19.55</v>
          </cell>
        </row>
      </sheetData>
      <sheetData sheetId="17">
        <row r="12">
          <cell r="D12">
            <v>19.8</v>
          </cell>
          <cell r="F12">
            <v>20.399999999999999</v>
          </cell>
          <cell r="G12">
            <v>20.75</v>
          </cell>
        </row>
        <row r="13">
          <cell r="D13">
            <v>18.899999999999999</v>
          </cell>
          <cell r="F13">
            <v>19.5</v>
          </cell>
          <cell r="G13">
            <v>19.850000000000001</v>
          </cell>
        </row>
      </sheetData>
      <sheetData sheetId="18">
        <row r="12">
          <cell r="D12">
            <v>19.8</v>
          </cell>
          <cell r="F12">
            <v>20.399999999999999</v>
          </cell>
          <cell r="G12">
            <v>20.75</v>
          </cell>
        </row>
        <row r="13">
          <cell r="D13">
            <v>18.899999999999999</v>
          </cell>
          <cell r="F13">
            <v>19.5</v>
          </cell>
          <cell r="G13">
            <v>19.850000000000001</v>
          </cell>
        </row>
      </sheetData>
      <sheetData sheetId="19">
        <row r="12">
          <cell r="D12">
            <v>19.8</v>
          </cell>
          <cell r="F12">
            <v>20.399999999999999</v>
          </cell>
          <cell r="G12">
            <v>20.75</v>
          </cell>
        </row>
        <row r="13">
          <cell r="D13">
            <v>18.899999999999999</v>
          </cell>
          <cell r="F13">
            <v>19.5</v>
          </cell>
          <cell r="G13">
            <v>19.850000000000001</v>
          </cell>
        </row>
      </sheetData>
      <sheetData sheetId="20">
        <row r="12">
          <cell r="D12">
            <v>19.8</v>
          </cell>
          <cell r="F12">
            <v>20.399999999999999</v>
          </cell>
          <cell r="G12">
            <v>20.75</v>
          </cell>
        </row>
        <row r="13">
          <cell r="D13">
            <v>18.899999999999999</v>
          </cell>
          <cell r="F13">
            <v>19.5</v>
          </cell>
          <cell r="G13">
            <v>19.850000000000001</v>
          </cell>
        </row>
      </sheetData>
      <sheetData sheetId="21">
        <row r="12">
          <cell r="D12">
            <v>19.8</v>
          </cell>
          <cell r="F12">
            <v>20.399999999999999</v>
          </cell>
          <cell r="G12">
            <v>20.75</v>
          </cell>
        </row>
        <row r="13">
          <cell r="D13">
            <v>18.899999999999999</v>
          </cell>
          <cell r="F13">
            <v>19.5</v>
          </cell>
          <cell r="G13">
            <v>19.850000000000001</v>
          </cell>
        </row>
      </sheetData>
      <sheetData sheetId="22">
        <row r="12">
          <cell r="D12">
            <v>19.5</v>
          </cell>
          <cell r="F12">
            <v>20.100000000000001</v>
          </cell>
          <cell r="G12">
            <v>20.45</v>
          </cell>
        </row>
        <row r="13">
          <cell r="D13">
            <v>18.600000000000001</v>
          </cell>
          <cell r="F13">
            <v>19.2</v>
          </cell>
          <cell r="G13">
            <v>19.55</v>
          </cell>
        </row>
      </sheetData>
      <sheetData sheetId="23">
        <row r="12">
          <cell r="D12">
            <v>19.5</v>
          </cell>
          <cell r="F12">
            <v>20.100000000000001</v>
          </cell>
          <cell r="G12">
            <v>20.45</v>
          </cell>
        </row>
        <row r="13">
          <cell r="D13">
            <v>18.600000000000001</v>
          </cell>
          <cell r="F13">
            <v>19.2</v>
          </cell>
          <cell r="G13">
            <v>19.55</v>
          </cell>
        </row>
      </sheetData>
      <sheetData sheetId="24">
        <row r="12">
          <cell r="D12">
            <v>19.5</v>
          </cell>
          <cell r="F12">
            <v>20.100000000000001</v>
          </cell>
          <cell r="G12">
            <v>20.45</v>
          </cell>
        </row>
        <row r="13">
          <cell r="D13">
            <v>18.600000000000001</v>
          </cell>
          <cell r="F13">
            <v>19.2</v>
          </cell>
          <cell r="G13">
            <v>19.55</v>
          </cell>
        </row>
      </sheetData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>
        <row r="12">
          <cell r="D12">
            <v>21.94</v>
          </cell>
          <cell r="F12">
            <v>22.540000000000003</v>
          </cell>
          <cell r="G12">
            <v>22.890000000000004</v>
          </cell>
        </row>
        <row r="13">
          <cell r="D13">
            <v>21.04</v>
          </cell>
          <cell r="F13">
            <v>21.64</v>
          </cell>
          <cell r="G13">
            <v>21.990000000000002</v>
          </cell>
        </row>
      </sheetData>
      <sheetData sheetId="35">
        <row r="12">
          <cell r="D12">
            <v>21.94</v>
          </cell>
          <cell r="F12">
            <v>22.540000000000003</v>
          </cell>
          <cell r="G12">
            <v>22.890000000000004</v>
          </cell>
        </row>
        <row r="13">
          <cell r="D13">
            <v>21.04</v>
          </cell>
          <cell r="F13">
            <v>21.64</v>
          </cell>
          <cell r="G13">
            <v>21.990000000000002</v>
          </cell>
        </row>
      </sheetData>
      <sheetData sheetId="36">
        <row r="12">
          <cell r="D12">
            <v>21.94</v>
          </cell>
          <cell r="F12">
            <v>22.540000000000003</v>
          </cell>
          <cell r="G12">
            <v>22.890000000000004</v>
          </cell>
        </row>
        <row r="13">
          <cell r="D13">
            <v>21.04</v>
          </cell>
          <cell r="F13">
            <v>21.64</v>
          </cell>
          <cell r="G13">
            <v>21.990000000000002</v>
          </cell>
        </row>
      </sheetData>
      <sheetData sheetId="37">
        <row r="12">
          <cell r="D12">
            <v>21.94</v>
          </cell>
          <cell r="F12">
            <v>22.540000000000003</v>
          </cell>
          <cell r="G12">
            <v>22.890000000000004</v>
          </cell>
        </row>
        <row r="13">
          <cell r="D13">
            <v>21.04</v>
          </cell>
          <cell r="F13">
            <v>21.64</v>
          </cell>
          <cell r="G13">
            <v>21.990000000000002</v>
          </cell>
        </row>
      </sheetData>
      <sheetData sheetId="38">
        <row r="12">
          <cell r="D12">
            <v>22.24</v>
          </cell>
          <cell r="F12">
            <v>22.84</v>
          </cell>
          <cell r="G12">
            <v>23.49</v>
          </cell>
        </row>
        <row r="13">
          <cell r="D13">
            <v>21.34</v>
          </cell>
          <cell r="F13">
            <v>21.94</v>
          </cell>
          <cell r="G13">
            <v>22.59</v>
          </cell>
        </row>
      </sheetData>
      <sheetData sheetId="39">
        <row r="12">
          <cell r="D12">
            <v>22.54</v>
          </cell>
          <cell r="F12">
            <v>23.14</v>
          </cell>
          <cell r="G12">
            <v>24.09</v>
          </cell>
        </row>
        <row r="13">
          <cell r="D13">
            <v>21.64</v>
          </cell>
          <cell r="F13">
            <v>22.24</v>
          </cell>
          <cell r="G13">
            <v>23.19</v>
          </cell>
        </row>
      </sheetData>
      <sheetData sheetId="40">
        <row r="12">
          <cell r="D12">
            <v>22.84</v>
          </cell>
          <cell r="F12">
            <v>23.44</v>
          </cell>
          <cell r="G12">
            <v>23.79</v>
          </cell>
        </row>
        <row r="13">
          <cell r="D13">
            <v>21.94</v>
          </cell>
          <cell r="F13">
            <v>22.54</v>
          </cell>
          <cell r="G13">
            <v>22.89</v>
          </cell>
        </row>
      </sheetData>
      <sheetData sheetId="41">
        <row r="12">
          <cell r="D12">
            <v>24.04</v>
          </cell>
          <cell r="F12">
            <v>24.64</v>
          </cell>
          <cell r="G12">
            <v>24.99</v>
          </cell>
        </row>
        <row r="13">
          <cell r="D13">
            <v>23.44</v>
          </cell>
          <cell r="F13">
            <v>24.04</v>
          </cell>
          <cell r="G13">
            <v>24.39</v>
          </cell>
        </row>
      </sheetData>
      <sheetData sheetId="42">
        <row r="12">
          <cell r="D12">
            <v>24.34</v>
          </cell>
          <cell r="F12">
            <v>24.94</v>
          </cell>
          <cell r="G12">
            <v>25.29</v>
          </cell>
        </row>
        <row r="13">
          <cell r="D13">
            <v>23.74</v>
          </cell>
          <cell r="F13">
            <v>24.34</v>
          </cell>
          <cell r="G13">
            <v>24.69</v>
          </cell>
        </row>
      </sheetData>
      <sheetData sheetId="43">
        <row r="12">
          <cell r="D12">
            <v>26.14</v>
          </cell>
          <cell r="F12">
            <v>26.74</v>
          </cell>
          <cell r="G12">
            <v>27.09</v>
          </cell>
        </row>
        <row r="13">
          <cell r="D13">
            <v>25.54</v>
          </cell>
          <cell r="F13">
            <v>26.14</v>
          </cell>
          <cell r="G13">
            <v>26.49</v>
          </cell>
        </row>
      </sheetData>
      <sheetData sheetId="44">
        <row r="12">
          <cell r="D12">
            <v>26.44</v>
          </cell>
          <cell r="F12">
            <v>27.04</v>
          </cell>
          <cell r="G12">
            <v>27.39</v>
          </cell>
        </row>
        <row r="13">
          <cell r="D13">
            <v>25.84</v>
          </cell>
          <cell r="F13">
            <v>26.44</v>
          </cell>
          <cell r="G13">
            <v>26.79</v>
          </cell>
        </row>
      </sheetData>
      <sheetData sheetId="45">
        <row r="12">
          <cell r="D12">
            <v>27.64</v>
          </cell>
          <cell r="F12">
            <v>28.24</v>
          </cell>
          <cell r="G12">
            <v>28.59</v>
          </cell>
        </row>
        <row r="13">
          <cell r="D13">
            <v>27.04</v>
          </cell>
          <cell r="F13">
            <v>27.64</v>
          </cell>
          <cell r="G13">
            <v>27.99</v>
          </cell>
        </row>
      </sheetData>
      <sheetData sheetId="46">
        <row r="12">
          <cell r="D12">
            <v>27.64</v>
          </cell>
          <cell r="F12">
            <v>28.24</v>
          </cell>
          <cell r="G12">
            <v>28.59</v>
          </cell>
        </row>
        <row r="13">
          <cell r="D13">
            <v>27.04</v>
          </cell>
          <cell r="F13">
            <v>27.64</v>
          </cell>
          <cell r="G13">
            <v>27.99</v>
          </cell>
        </row>
      </sheetData>
      <sheetData sheetId="47">
        <row r="12">
          <cell r="D12">
            <v>27.64</v>
          </cell>
          <cell r="F12">
            <v>28.24</v>
          </cell>
          <cell r="G12">
            <v>28.59</v>
          </cell>
        </row>
        <row r="13">
          <cell r="D13">
            <v>27.04</v>
          </cell>
          <cell r="F13">
            <v>27.64</v>
          </cell>
          <cell r="G13">
            <v>27.99</v>
          </cell>
        </row>
      </sheetData>
      <sheetData sheetId="48">
        <row r="12">
          <cell r="D12">
            <v>27.34</v>
          </cell>
          <cell r="F12">
            <v>27.94</v>
          </cell>
          <cell r="G12">
            <v>28.29</v>
          </cell>
        </row>
        <row r="13">
          <cell r="D13">
            <v>26.74</v>
          </cell>
          <cell r="F13">
            <v>27.34</v>
          </cell>
          <cell r="G13">
            <v>27.69</v>
          </cell>
        </row>
      </sheetData>
      <sheetData sheetId="49">
        <row r="12">
          <cell r="D12">
            <v>27.04</v>
          </cell>
          <cell r="F12">
            <v>27.64</v>
          </cell>
          <cell r="G12">
            <v>27.99</v>
          </cell>
        </row>
        <row r="13">
          <cell r="D13">
            <v>26.44</v>
          </cell>
          <cell r="F13">
            <v>27.04</v>
          </cell>
          <cell r="G13">
            <v>27.39</v>
          </cell>
        </row>
      </sheetData>
      <sheetData sheetId="50">
        <row r="12">
          <cell r="D12">
            <v>27.04</v>
          </cell>
          <cell r="F12">
            <v>27.64</v>
          </cell>
          <cell r="G12">
            <v>27.99</v>
          </cell>
        </row>
        <row r="13">
          <cell r="D13">
            <v>26.44</v>
          </cell>
          <cell r="F13">
            <v>27.04</v>
          </cell>
          <cell r="G13">
            <v>27.39</v>
          </cell>
        </row>
      </sheetData>
      <sheetData sheetId="51">
        <row r="12">
          <cell r="D12">
            <v>27.04</v>
          </cell>
          <cell r="F12">
            <v>27.64</v>
          </cell>
          <cell r="G12">
            <v>27.99</v>
          </cell>
        </row>
        <row r="13">
          <cell r="D13">
            <v>26.44</v>
          </cell>
          <cell r="F13">
            <v>27.04</v>
          </cell>
          <cell r="G13">
            <v>27.39</v>
          </cell>
        </row>
      </sheetData>
      <sheetData sheetId="52"/>
      <sheetData sheetId="53"/>
      <sheetData sheetId="5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09"/>
  <sheetViews>
    <sheetView view="pageBreakPreview" zoomScale="85" zoomScaleNormal="115" zoomScaleSheetLayoutView="85" workbookViewId="0">
      <selection activeCell="B4" sqref="B4"/>
    </sheetView>
  </sheetViews>
  <sheetFormatPr baseColWidth="10" defaultRowHeight="15"/>
  <cols>
    <col min="1" max="1" width="4" customWidth="1"/>
    <col min="4" max="4" width="11.5703125" customWidth="1"/>
    <col min="5" max="5" width="11.85546875" customWidth="1"/>
    <col min="6" max="6" width="12.42578125" customWidth="1"/>
    <col min="13" max="13" width="13.5703125" customWidth="1"/>
    <col min="14" max="14" width="3.42578125" customWidth="1"/>
    <col min="15" max="18" width="6.42578125" customWidth="1"/>
    <col min="19" max="34" width="11.42578125" customWidth="1"/>
  </cols>
  <sheetData>
    <row r="1" spans="1:33" ht="120.75" customHeight="1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1"/>
      <c r="N1" s="31"/>
    </row>
    <row r="2" spans="1:33" ht="3" customHeight="1">
      <c r="M2" s="23"/>
      <c r="N2" s="23"/>
    </row>
    <row r="3" spans="1:33" ht="36.75" customHeight="1">
      <c r="A3" s="40" t="s">
        <v>20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35" t="s">
        <v>30</v>
      </c>
      <c r="N3" s="32"/>
    </row>
    <row r="6" spans="1:33" ht="42" customHeight="1">
      <c r="B6" s="41" t="s">
        <v>1</v>
      </c>
      <c r="C6" s="33" t="s">
        <v>2</v>
      </c>
      <c r="D6" s="33" t="s">
        <v>0</v>
      </c>
      <c r="E6" s="33" t="s">
        <v>18</v>
      </c>
      <c r="F6" s="34" t="s">
        <v>19</v>
      </c>
    </row>
    <row r="7" spans="1:33">
      <c r="B7" s="41"/>
      <c r="C7" s="42" t="s">
        <v>17</v>
      </c>
      <c r="D7" s="42"/>
      <c r="E7" s="42"/>
      <c r="F7" s="43"/>
    </row>
    <row r="8" spans="1:33">
      <c r="B8" s="24">
        <v>1</v>
      </c>
      <c r="C8" s="25">
        <v>17.11</v>
      </c>
      <c r="D8" s="25">
        <f>'[1]01'!$D$12</f>
        <v>17.73</v>
      </c>
      <c r="E8" s="25">
        <f>'[1]01'!$F$12</f>
        <v>18.330000000000002</v>
      </c>
      <c r="F8" s="25">
        <f>'[1]01'!$G$12</f>
        <v>18.680000000000003</v>
      </c>
    </row>
    <row r="9" spans="1:33">
      <c r="B9" s="26">
        <v>2</v>
      </c>
      <c r="C9" s="27">
        <v>17.11</v>
      </c>
      <c r="D9" s="27">
        <f>'[1]02'!$D$12</f>
        <v>17.73</v>
      </c>
      <c r="E9" s="27">
        <f>'[1]02'!$F$12</f>
        <v>18.330000000000002</v>
      </c>
      <c r="F9" s="27">
        <f>'[1]02'!$G$12</f>
        <v>18.680000000000003</v>
      </c>
    </row>
    <row r="10" spans="1:33">
      <c r="B10" s="28">
        <v>3</v>
      </c>
      <c r="C10" s="25">
        <v>17.11</v>
      </c>
      <c r="D10" s="25">
        <f>'[1]03'!$D$12</f>
        <v>17.73</v>
      </c>
      <c r="E10" s="25">
        <f>'[1]03'!$F$12</f>
        <v>18.330000000000002</v>
      </c>
      <c r="F10" s="25">
        <f>'[1]03'!$G$12</f>
        <v>18.680000000000003</v>
      </c>
    </row>
    <row r="11" spans="1:33">
      <c r="B11" s="26">
        <v>4</v>
      </c>
      <c r="C11" s="27">
        <v>17.11</v>
      </c>
      <c r="D11" s="27">
        <f>'[1]04'!$D$12</f>
        <v>18.329999999999998</v>
      </c>
      <c r="E11" s="27">
        <f>'[1]04'!$F$12</f>
        <v>18.93</v>
      </c>
      <c r="F11" s="27">
        <f>'[1]04'!$G$12</f>
        <v>19.28</v>
      </c>
    </row>
    <row r="12" spans="1:33">
      <c r="B12" s="28">
        <v>5</v>
      </c>
      <c r="C12" s="25">
        <v>17.11</v>
      </c>
      <c r="D12" s="25">
        <f>'[1]05'!$D$12</f>
        <v>18.329999999999998</v>
      </c>
      <c r="E12" s="25">
        <f>'[1]05'!$F$12</f>
        <v>18.93</v>
      </c>
      <c r="F12" s="25">
        <f>'[1]05'!$G$12</f>
        <v>19.28</v>
      </c>
    </row>
    <row r="13" spans="1:33">
      <c r="B13" s="26">
        <v>6</v>
      </c>
      <c r="C13" s="27">
        <v>17.11</v>
      </c>
      <c r="D13" s="27">
        <f>'[1]06'!$D$12</f>
        <v>18.329999999999998</v>
      </c>
      <c r="E13" s="27">
        <f>'[1]06'!$F$12</f>
        <v>18.93</v>
      </c>
      <c r="F13" s="27">
        <f>'[1]06'!$G$12</f>
        <v>19.28</v>
      </c>
    </row>
    <row r="14" spans="1:33">
      <c r="B14" s="28">
        <v>7</v>
      </c>
      <c r="C14" s="25">
        <v>17.11</v>
      </c>
      <c r="D14" s="25">
        <f>'[1]07'!$D$12</f>
        <v>18.329999999999998</v>
      </c>
      <c r="E14" s="25">
        <f>'[1]07'!$F$12</f>
        <v>18.93</v>
      </c>
      <c r="F14" s="25">
        <f>'[1]07'!$G$12</f>
        <v>19.28</v>
      </c>
    </row>
    <row r="15" spans="1:33">
      <c r="B15" s="26">
        <v>8</v>
      </c>
      <c r="C15" s="27">
        <v>17.11</v>
      </c>
      <c r="D15" s="27">
        <f>'[1]08'!$D$12</f>
        <v>18.329999999999998</v>
      </c>
      <c r="E15" s="27">
        <f>'[1]08'!$F$12</f>
        <v>18.93</v>
      </c>
      <c r="F15" s="27">
        <f>'[1]08'!$G$12</f>
        <v>19.28</v>
      </c>
    </row>
    <row r="16" spans="1:33">
      <c r="B16" s="28">
        <v>9</v>
      </c>
      <c r="C16" s="25">
        <v>17.11</v>
      </c>
      <c r="D16" s="25">
        <f>'[1]09'!$D$12</f>
        <v>18.329999999999998</v>
      </c>
      <c r="E16" s="25">
        <f>'[1]09'!$F$12</f>
        <v>18.93</v>
      </c>
      <c r="F16" s="25">
        <f>'[1]09'!$G$12</f>
        <v>19.28</v>
      </c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2:33">
      <c r="B17" s="26">
        <v>10</v>
      </c>
      <c r="C17" s="27">
        <v>17.11</v>
      </c>
      <c r="D17" s="27">
        <f>'[1]10'!$D$12</f>
        <v>18.530869183705359</v>
      </c>
      <c r="E17" s="27">
        <f>'[1]10'!$F$12</f>
        <v>19.130869183705361</v>
      </c>
      <c r="F17" s="27">
        <f>'[1]10'!$G$12</f>
        <v>19.480869183705362</v>
      </c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2:33">
      <c r="B18" s="28">
        <v>11</v>
      </c>
      <c r="C18" s="25">
        <v>17.11</v>
      </c>
      <c r="D18" s="25">
        <f>'[1]11'!$D$12</f>
        <v>18.530869183705359</v>
      </c>
      <c r="E18" s="25">
        <f>'[1]11'!$F$12</f>
        <v>19.130869183705361</v>
      </c>
      <c r="F18" s="25">
        <f>'[1]11'!$G$12</f>
        <v>19.480869183705362</v>
      </c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2:33">
      <c r="B19" s="26">
        <v>12</v>
      </c>
      <c r="C19" s="27">
        <v>17.11</v>
      </c>
      <c r="D19" s="27">
        <f>'[1]12'!$D$12</f>
        <v>18.829999999999998</v>
      </c>
      <c r="E19" s="27">
        <f>'[1]12'!$F$12</f>
        <v>19.43</v>
      </c>
      <c r="F19" s="27">
        <f>'[1]12'!$G$12</f>
        <v>19.78</v>
      </c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2:33">
      <c r="B20" s="28">
        <v>13</v>
      </c>
      <c r="C20" s="25">
        <v>17.11</v>
      </c>
      <c r="D20" s="25">
        <f>'[1]13'!$D$12</f>
        <v>18.829999999999998</v>
      </c>
      <c r="E20" s="25">
        <f>'[1]13'!$F$12</f>
        <v>19.43</v>
      </c>
      <c r="F20" s="25">
        <f>'[1]13'!$G$12</f>
        <v>19.78</v>
      </c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2:33">
      <c r="B21" s="26">
        <v>14</v>
      </c>
      <c r="C21" s="27">
        <v>17.11</v>
      </c>
      <c r="D21" s="27">
        <f>'[1]14'!$D$12</f>
        <v>19.2</v>
      </c>
      <c r="E21" s="27">
        <f>'[1]14'!$F$12</f>
        <v>19.8</v>
      </c>
      <c r="F21" s="27">
        <f>'[1]14'!$G$12</f>
        <v>20.149999999999999</v>
      </c>
      <c r="S21" s="2"/>
      <c r="T21" s="3" t="s">
        <v>21</v>
      </c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2"/>
    </row>
    <row r="22" spans="2:33">
      <c r="B22" s="28">
        <v>15</v>
      </c>
      <c r="C22" s="25">
        <v>17.11</v>
      </c>
      <c r="D22" s="25">
        <f>'[1]15'!$D$12</f>
        <v>19.2</v>
      </c>
      <c r="E22" s="25">
        <f>'[1]15'!$F$12</f>
        <v>19.8</v>
      </c>
      <c r="F22" s="25">
        <f>'[1]15'!$G$12</f>
        <v>20.149999999999999</v>
      </c>
      <c r="S22" s="2"/>
      <c r="T22" s="4"/>
      <c r="U22" s="8" t="s">
        <v>4</v>
      </c>
      <c r="V22" s="8" t="s">
        <v>5</v>
      </c>
      <c r="W22" s="8" t="s">
        <v>6</v>
      </c>
      <c r="X22" s="8" t="s">
        <v>7</v>
      </c>
      <c r="Y22" s="8" t="s">
        <v>8</v>
      </c>
      <c r="Z22" s="8" t="s">
        <v>9</v>
      </c>
      <c r="AA22" s="8" t="s">
        <v>10</v>
      </c>
      <c r="AB22" s="8" t="s">
        <v>11</v>
      </c>
      <c r="AC22" s="8" t="s">
        <v>12</v>
      </c>
      <c r="AD22" s="8" t="s">
        <v>13</v>
      </c>
      <c r="AE22" s="8" t="s">
        <v>14</v>
      </c>
      <c r="AF22" s="8" t="s">
        <v>15</v>
      </c>
      <c r="AG22" s="8" t="s">
        <v>16</v>
      </c>
    </row>
    <row r="23" spans="2:33">
      <c r="B23" s="26">
        <v>16</v>
      </c>
      <c r="C23" s="27">
        <v>17.11</v>
      </c>
      <c r="D23" s="27">
        <f>'[1]16'!$D$12</f>
        <v>19.2</v>
      </c>
      <c r="E23" s="27">
        <f>'[1]16'!$F$12</f>
        <v>19.8</v>
      </c>
      <c r="F23" s="27">
        <f>'[1]16'!$G$12</f>
        <v>20.149999999999999</v>
      </c>
      <c r="S23" s="2"/>
      <c r="T23" s="5">
        <v>2015</v>
      </c>
      <c r="U23" s="6">
        <v>16.73</v>
      </c>
      <c r="V23" s="6">
        <v>17.13</v>
      </c>
      <c r="W23" s="6">
        <v>17.13</v>
      </c>
      <c r="X23" s="6">
        <v>17.13</v>
      </c>
      <c r="Y23" s="6">
        <v>16.829999999999998</v>
      </c>
      <c r="Z23" s="9">
        <v>17.13</v>
      </c>
      <c r="AA23" s="6">
        <v>17.729999999999997</v>
      </c>
      <c r="AB23" s="6">
        <v>17.43</v>
      </c>
      <c r="AC23" s="6">
        <v>17.43</v>
      </c>
      <c r="AD23" s="6">
        <v>17.43</v>
      </c>
      <c r="AE23" s="6">
        <v>17.43</v>
      </c>
      <c r="AF23" s="6">
        <v>17.43</v>
      </c>
      <c r="AG23" s="10">
        <f>AVERAGE(U23:AF23)</f>
        <v>17.246666666666666</v>
      </c>
    </row>
    <row r="24" spans="2:33">
      <c r="B24" s="28">
        <v>17</v>
      </c>
      <c r="C24" s="25">
        <v>17.11</v>
      </c>
      <c r="D24" s="25">
        <f>'[1]17'!$D$12</f>
        <v>19.5</v>
      </c>
      <c r="E24" s="25">
        <f>'[1]17'!$F$12</f>
        <v>20.100000000000001</v>
      </c>
      <c r="F24" s="25">
        <f>'[1]17'!$G$12</f>
        <v>20.45</v>
      </c>
      <c r="S24" s="2"/>
      <c r="T24" s="5">
        <v>2016</v>
      </c>
      <c r="U24" s="6">
        <v>17.43</v>
      </c>
      <c r="V24" s="6">
        <v>17.13</v>
      </c>
      <c r="W24" s="6">
        <v>16.829999999999998</v>
      </c>
      <c r="X24" s="6">
        <v>16.829999999999998</v>
      </c>
      <c r="Y24" s="6">
        <v>16.829999999999998</v>
      </c>
      <c r="Z24" s="9"/>
      <c r="AA24" s="6"/>
      <c r="AB24" s="6">
        <v>14.72</v>
      </c>
      <c r="AC24" s="6">
        <v>14.72</v>
      </c>
      <c r="AD24" s="6">
        <v>14.72</v>
      </c>
      <c r="AE24" s="6">
        <v>14.72</v>
      </c>
      <c r="AF24" s="6">
        <v>14.72</v>
      </c>
      <c r="AG24" s="10">
        <f t="shared" ref="AG24:AG31" si="0">AVERAGE(U24:AF24)</f>
        <v>15.865</v>
      </c>
    </row>
    <row r="25" spans="2:33">
      <c r="B25" s="26">
        <v>18</v>
      </c>
      <c r="C25" s="27">
        <v>17.11</v>
      </c>
      <c r="D25" s="27">
        <f>'[1]18'!$D$12</f>
        <v>19.8</v>
      </c>
      <c r="E25" s="27">
        <f>'[1]18'!$F$12</f>
        <v>20.399999999999999</v>
      </c>
      <c r="F25" s="27">
        <f>'[1]18'!$G$12</f>
        <v>20.75</v>
      </c>
      <c r="G25" s="1"/>
      <c r="S25" s="2"/>
      <c r="T25" s="5">
        <v>2017</v>
      </c>
      <c r="U25" s="6">
        <v>14.72</v>
      </c>
      <c r="V25" s="6">
        <v>14.72</v>
      </c>
      <c r="W25" s="6">
        <v>14.72</v>
      </c>
      <c r="X25" s="6">
        <v>14.72</v>
      </c>
      <c r="Y25" s="6">
        <v>14.72</v>
      </c>
      <c r="Z25" s="9">
        <v>14.72</v>
      </c>
      <c r="AA25" s="6"/>
      <c r="AB25" s="6"/>
      <c r="AC25" s="6">
        <v>16.73</v>
      </c>
      <c r="AD25" s="6">
        <v>16.73</v>
      </c>
      <c r="AE25" s="6">
        <v>16.829999999999998</v>
      </c>
      <c r="AF25" s="6">
        <v>17.43</v>
      </c>
      <c r="AG25" s="10">
        <f t="shared" si="0"/>
        <v>15.604000000000003</v>
      </c>
    </row>
    <row r="26" spans="2:33">
      <c r="B26" s="28">
        <v>19</v>
      </c>
      <c r="C26" s="25">
        <v>17.11</v>
      </c>
      <c r="D26" s="25">
        <f>'[1]19'!$D$12</f>
        <v>19.8</v>
      </c>
      <c r="E26" s="25">
        <f>'[1]19'!$F$12</f>
        <v>20.399999999999999</v>
      </c>
      <c r="F26" s="25">
        <f>'[1]19'!$G$12</f>
        <v>20.75</v>
      </c>
      <c r="S26" s="2"/>
      <c r="T26" s="5">
        <v>2018</v>
      </c>
      <c r="U26" s="6">
        <v>17.43</v>
      </c>
      <c r="V26" s="6">
        <v>17.43</v>
      </c>
      <c r="W26" s="6">
        <v>17.43</v>
      </c>
      <c r="X26" s="6">
        <v>17.43</v>
      </c>
      <c r="Y26" s="6">
        <v>17.43</v>
      </c>
      <c r="Z26" s="9"/>
      <c r="AA26" s="6"/>
      <c r="AB26" s="6"/>
      <c r="AC26" s="6">
        <v>17.43</v>
      </c>
      <c r="AD26" s="6">
        <v>17.529999999999998</v>
      </c>
      <c r="AE26" s="6">
        <v>17.93</v>
      </c>
      <c r="AF26" s="6">
        <v>18.169999999999998</v>
      </c>
      <c r="AG26" s="10">
        <f t="shared" si="0"/>
        <v>17.578888888888891</v>
      </c>
    </row>
    <row r="27" spans="2:33">
      <c r="B27" s="26">
        <v>20</v>
      </c>
      <c r="C27" s="27">
        <v>17.11</v>
      </c>
      <c r="D27" s="27">
        <f>'[1]20'!$D$12</f>
        <v>19.8</v>
      </c>
      <c r="E27" s="27">
        <f>'[1]20'!$F$12</f>
        <v>20.399999999999999</v>
      </c>
      <c r="F27" s="27">
        <f>'[1]20'!$G$12</f>
        <v>20.75</v>
      </c>
      <c r="S27" s="2"/>
      <c r="T27" s="5">
        <v>2019</v>
      </c>
      <c r="U27" s="6">
        <v>18.239999999999998</v>
      </c>
      <c r="V27" s="6">
        <v>18.239999999999998</v>
      </c>
      <c r="W27" s="6">
        <v>17.68</v>
      </c>
      <c r="X27" s="6">
        <v>17.68</v>
      </c>
      <c r="Y27" s="6">
        <v>17.479999999999997</v>
      </c>
      <c r="Z27" s="9"/>
      <c r="AA27" s="6"/>
      <c r="AB27" s="6"/>
      <c r="AC27" s="6">
        <v>17.13</v>
      </c>
      <c r="AD27" s="6">
        <v>17.13</v>
      </c>
      <c r="AE27" s="6">
        <v>17.13</v>
      </c>
      <c r="AF27" s="6">
        <v>17.13</v>
      </c>
      <c r="AG27" s="10">
        <f t="shared" si="0"/>
        <v>17.537777777777777</v>
      </c>
    </row>
    <row r="28" spans="2:33">
      <c r="B28" s="28">
        <v>21</v>
      </c>
      <c r="C28" s="25">
        <v>17.11</v>
      </c>
      <c r="D28" s="25">
        <f>'[1]21'!$D$12</f>
        <v>19.8</v>
      </c>
      <c r="E28" s="25">
        <f>'[1]21'!$F$12</f>
        <v>20.399999999999999</v>
      </c>
      <c r="F28" s="25">
        <f>'[1]21'!$G$12</f>
        <v>20.75</v>
      </c>
      <c r="S28" s="2"/>
      <c r="T28" s="5">
        <v>2020</v>
      </c>
      <c r="U28" s="6">
        <v>17.55</v>
      </c>
      <c r="V28" s="6">
        <v>17.729999999999997</v>
      </c>
      <c r="W28" s="6">
        <v>17.242499999999996</v>
      </c>
      <c r="X28" s="6">
        <v>17.13</v>
      </c>
      <c r="Y28" s="6">
        <v>16.105</v>
      </c>
      <c r="Z28" s="9"/>
      <c r="AA28" s="6"/>
      <c r="AB28" s="6"/>
      <c r="AC28" s="6">
        <v>16.23</v>
      </c>
      <c r="AD28" s="6">
        <v>16.41</v>
      </c>
      <c r="AE28" s="6">
        <v>16.68</v>
      </c>
      <c r="AF28" s="6">
        <v>17.25</v>
      </c>
      <c r="AG28" s="10">
        <f t="shared" si="0"/>
        <v>16.925277777777776</v>
      </c>
    </row>
    <row r="29" spans="2:33">
      <c r="B29" s="26">
        <v>22</v>
      </c>
      <c r="C29" s="27">
        <v>17.11</v>
      </c>
      <c r="D29" s="27">
        <f>'[1]22'!$D$12</f>
        <v>19.8</v>
      </c>
      <c r="E29" s="27">
        <f>'[1]22'!$F$12</f>
        <v>20.399999999999999</v>
      </c>
      <c r="F29" s="27">
        <f>'[1]22'!$G$12</f>
        <v>20.75</v>
      </c>
      <c r="S29" s="2"/>
      <c r="T29" s="5" t="s">
        <v>27</v>
      </c>
      <c r="U29" s="6">
        <f>MAX(U23:U28)</f>
        <v>18.239999999999998</v>
      </c>
      <c r="V29" s="6">
        <f t="shared" ref="V29:AF29" si="1">MAX(V23:V28)</f>
        <v>18.239999999999998</v>
      </c>
      <c r="W29" s="6">
        <f t="shared" si="1"/>
        <v>17.68</v>
      </c>
      <c r="X29" s="6">
        <f t="shared" si="1"/>
        <v>17.68</v>
      </c>
      <c r="Y29" s="6">
        <f t="shared" si="1"/>
        <v>17.479999999999997</v>
      </c>
      <c r="Z29" s="6">
        <f t="shared" si="1"/>
        <v>17.13</v>
      </c>
      <c r="AA29" s="6">
        <f t="shared" si="1"/>
        <v>17.729999999999997</v>
      </c>
      <c r="AB29" s="6">
        <f t="shared" si="1"/>
        <v>17.43</v>
      </c>
      <c r="AC29" s="6">
        <f t="shared" si="1"/>
        <v>17.43</v>
      </c>
      <c r="AD29" s="6">
        <f t="shared" si="1"/>
        <v>17.529999999999998</v>
      </c>
      <c r="AE29" s="6">
        <f t="shared" si="1"/>
        <v>17.93</v>
      </c>
      <c r="AF29" s="6">
        <f t="shared" si="1"/>
        <v>18.169999999999998</v>
      </c>
      <c r="AG29" s="10">
        <f t="shared" si="0"/>
        <v>17.7225</v>
      </c>
    </row>
    <row r="30" spans="2:33">
      <c r="B30" s="28">
        <v>23</v>
      </c>
      <c r="C30" s="25">
        <v>17.11</v>
      </c>
      <c r="D30" s="25">
        <f>'[1]23'!$D$12</f>
        <v>19.5</v>
      </c>
      <c r="E30" s="25">
        <f>'[1]23'!$F$12</f>
        <v>20.100000000000001</v>
      </c>
      <c r="F30" s="25">
        <f>'[1]23'!$G$12</f>
        <v>20.45</v>
      </c>
      <c r="S30" s="2"/>
      <c r="T30" s="5" t="s">
        <v>28</v>
      </c>
      <c r="U30" s="6">
        <f>MIN(U23:U28)</f>
        <v>14.72</v>
      </c>
      <c r="V30" s="6">
        <f t="shared" ref="V30:AF30" si="2">MIN(V23:V28)</f>
        <v>14.72</v>
      </c>
      <c r="W30" s="6">
        <f t="shared" si="2"/>
        <v>14.72</v>
      </c>
      <c r="X30" s="6">
        <f t="shared" si="2"/>
        <v>14.72</v>
      </c>
      <c r="Y30" s="6">
        <f t="shared" si="2"/>
        <v>14.72</v>
      </c>
      <c r="Z30" s="6">
        <f t="shared" si="2"/>
        <v>14.72</v>
      </c>
      <c r="AA30" s="6">
        <f t="shared" si="2"/>
        <v>17.729999999999997</v>
      </c>
      <c r="AB30" s="6">
        <f t="shared" si="2"/>
        <v>14.72</v>
      </c>
      <c r="AC30" s="6">
        <f t="shared" si="2"/>
        <v>14.72</v>
      </c>
      <c r="AD30" s="6">
        <f t="shared" si="2"/>
        <v>14.72</v>
      </c>
      <c r="AE30" s="6">
        <f t="shared" si="2"/>
        <v>14.72</v>
      </c>
      <c r="AF30" s="6">
        <f t="shared" si="2"/>
        <v>14.72</v>
      </c>
      <c r="AG30" s="10">
        <f t="shared" si="0"/>
        <v>14.970833333333333</v>
      </c>
    </row>
    <row r="31" spans="2:33">
      <c r="B31" s="26">
        <v>24</v>
      </c>
      <c r="C31" s="27">
        <v>17.11</v>
      </c>
      <c r="D31" s="27">
        <f>'[1]24'!$D$12</f>
        <v>19.5</v>
      </c>
      <c r="E31" s="27">
        <f>'[1]24'!$F$12</f>
        <v>20.100000000000001</v>
      </c>
      <c r="F31" s="27">
        <f>'[1]24'!$G$12</f>
        <v>20.45</v>
      </c>
      <c r="S31" s="2"/>
      <c r="T31" s="5" t="s">
        <v>29</v>
      </c>
      <c r="U31" s="6">
        <f>AVERAGE(U23:U28)</f>
        <v>17.016666666666666</v>
      </c>
      <c r="V31" s="6">
        <f t="shared" ref="V31:AF31" si="3">AVERAGE(V23:V28)</f>
        <v>17.063333333333333</v>
      </c>
      <c r="W31" s="6">
        <f t="shared" si="3"/>
        <v>16.838749999999997</v>
      </c>
      <c r="X31" s="6">
        <f t="shared" si="3"/>
        <v>16.819999999999997</v>
      </c>
      <c r="Y31" s="6">
        <f t="shared" si="3"/>
        <v>16.565833333333334</v>
      </c>
      <c r="Z31" s="6">
        <f t="shared" si="3"/>
        <v>15.925000000000001</v>
      </c>
      <c r="AA31" s="6">
        <f t="shared" si="3"/>
        <v>17.729999999999997</v>
      </c>
      <c r="AB31" s="6">
        <f t="shared" si="3"/>
        <v>16.074999999999999</v>
      </c>
      <c r="AC31" s="6">
        <f t="shared" si="3"/>
        <v>16.611666666666668</v>
      </c>
      <c r="AD31" s="6">
        <f t="shared" si="3"/>
        <v>16.658333333333331</v>
      </c>
      <c r="AE31" s="6">
        <f t="shared" si="3"/>
        <v>16.786666666666665</v>
      </c>
      <c r="AF31" s="6">
        <f t="shared" si="3"/>
        <v>17.021666666666665</v>
      </c>
      <c r="AG31" s="10">
        <f t="shared" si="0"/>
        <v>16.75940972222222</v>
      </c>
    </row>
    <row r="32" spans="2:33">
      <c r="B32" s="28">
        <v>25</v>
      </c>
      <c r="C32" s="25">
        <v>17.11</v>
      </c>
      <c r="D32" s="25">
        <f>'[1]25'!$D$12</f>
        <v>19.5</v>
      </c>
      <c r="E32" s="25">
        <f>'[1]25'!$F$12</f>
        <v>20.100000000000001</v>
      </c>
      <c r="F32" s="25">
        <f>'[1]25'!$G$12</f>
        <v>20.45</v>
      </c>
      <c r="S32" s="2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</row>
    <row r="33" spans="2:33">
      <c r="B33" s="26">
        <v>26</v>
      </c>
      <c r="C33" s="27"/>
      <c r="D33" s="27"/>
      <c r="E33" s="27" t="s">
        <v>31</v>
      </c>
      <c r="F33" s="27"/>
      <c r="S33" s="2"/>
      <c r="T33" s="3" t="s">
        <v>3</v>
      </c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</row>
    <row r="34" spans="2:33">
      <c r="B34" s="24">
        <v>27</v>
      </c>
      <c r="C34" s="25"/>
      <c r="D34" s="25"/>
      <c r="E34" s="25"/>
      <c r="F34" s="25"/>
      <c r="S34" s="2"/>
      <c r="T34" s="4"/>
      <c r="U34" s="8" t="s">
        <v>4</v>
      </c>
      <c r="V34" s="8" t="s">
        <v>5</v>
      </c>
      <c r="W34" s="8" t="s">
        <v>6</v>
      </c>
      <c r="X34" s="8" t="s">
        <v>7</v>
      </c>
      <c r="Y34" s="8" t="s">
        <v>8</v>
      </c>
      <c r="Z34" s="8" t="s">
        <v>9</v>
      </c>
      <c r="AA34" s="8" t="s">
        <v>10</v>
      </c>
      <c r="AB34" s="8" t="s">
        <v>11</v>
      </c>
      <c r="AC34" s="8" t="s">
        <v>12</v>
      </c>
      <c r="AD34" s="8" t="s">
        <v>13</v>
      </c>
      <c r="AE34" s="8" t="s">
        <v>14</v>
      </c>
      <c r="AF34" s="8" t="s">
        <v>15</v>
      </c>
      <c r="AG34" s="4"/>
    </row>
    <row r="35" spans="2:33">
      <c r="B35" s="26">
        <v>28</v>
      </c>
      <c r="C35" s="27"/>
      <c r="D35" s="27"/>
      <c r="E35" s="27"/>
      <c r="F35" s="27"/>
      <c r="S35" s="2"/>
      <c r="T35" s="5" t="s">
        <v>26</v>
      </c>
      <c r="U35" s="6">
        <f t="shared" ref="U35:AF37" si="4">U29</f>
        <v>18.239999999999998</v>
      </c>
      <c r="V35" s="6">
        <f t="shared" si="4"/>
        <v>18.239999999999998</v>
      </c>
      <c r="W35" s="6">
        <f t="shared" si="4"/>
        <v>17.68</v>
      </c>
      <c r="X35" s="6">
        <f t="shared" si="4"/>
        <v>17.68</v>
      </c>
      <c r="Y35" s="6">
        <f t="shared" si="4"/>
        <v>17.479999999999997</v>
      </c>
      <c r="Z35" s="6">
        <f t="shared" si="4"/>
        <v>17.13</v>
      </c>
      <c r="AA35" s="6">
        <f t="shared" ref="AA35:AB35" si="5">AA29</f>
        <v>17.729999999999997</v>
      </c>
      <c r="AB35" s="6">
        <f t="shared" si="5"/>
        <v>17.43</v>
      </c>
      <c r="AC35" s="6">
        <f t="shared" si="4"/>
        <v>17.43</v>
      </c>
      <c r="AD35" s="6">
        <f t="shared" si="4"/>
        <v>17.529999999999998</v>
      </c>
      <c r="AE35" s="6">
        <f t="shared" si="4"/>
        <v>17.93</v>
      </c>
      <c r="AF35" s="6">
        <f t="shared" si="4"/>
        <v>18.169999999999998</v>
      </c>
      <c r="AG35" s="4"/>
    </row>
    <row r="36" spans="2:33">
      <c r="B36" s="28">
        <v>29</v>
      </c>
      <c r="C36" s="25"/>
      <c r="D36" s="25"/>
      <c r="E36" s="25"/>
      <c r="F36" s="25"/>
      <c r="S36" s="2"/>
      <c r="T36" s="5"/>
      <c r="U36" s="6">
        <f t="shared" si="4"/>
        <v>14.72</v>
      </c>
      <c r="V36" s="6">
        <f t="shared" si="4"/>
        <v>14.72</v>
      </c>
      <c r="W36" s="6">
        <f t="shared" si="4"/>
        <v>14.72</v>
      </c>
      <c r="X36" s="6">
        <f t="shared" si="4"/>
        <v>14.72</v>
      </c>
      <c r="Y36" s="6">
        <f t="shared" si="4"/>
        <v>14.72</v>
      </c>
      <c r="Z36" s="6">
        <f t="shared" si="4"/>
        <v>14.72</v>
      </c>
      <c r="AA36" s="6">
        <f t="shared" ref="AA36:AB36" si="6">AA30</f>
        <v>17.729999999999997</v>
      </c>
      <c r="AB36" s="6">
        <f t="shared" si="6"/>
        <v>14.72</v>
      </c>
      <c r="AC36" s="6">
        <f t="shared" si="4"/>
        <v>14.72</v>
      </c>
      <c r="AD36" s="6">
        <f t="shared" si="4"/>
        <v>14.72</v>
      </c>
      <c r="AE36" s="6">
        <f t="shared" si="4"/>
        <v>14.72</v>
      </c>
      <c r="AF36" s="6">
        <f t="shared" si="4"/>
        <v>14.72</v>
      </c>
      <c r="AG36" s="4"/>
    </row>
    <row r="37" spans="2:33">
      <c r="B37" s="26">
        <v>30</v>
      </c>
      <c r="C37" s="27"/>
      <c r="D37" s="27"/>
      <c r="E37" s="27"/>
      <c r="F37" s="27"/>
      <c r="S37" s="2"/>
      <c r="T37" s="7" t="str">
        <f>T31</f>
        <v>Promedio 2015 - 2020</v>
      </c>
      <c r="U37" s="11">
        <f t="shared" si="4"/>
        <v>17.016666666666666</v>
      </c>
      <c r="V37" s="11">
        <f t="shared" si="4"/>
        <v>17.063333333333333</v>
      </c>
      <c r="W37" s="11">
        <f t="shared" si="4"/>
        <v>16.838749999999997</v>
      </c>
      <c r="X37" s="11">
        <f t="shared" si="4"/>
        <v>16.819999999999997</v>
      </c>
      <c r="Y37" s="11">
        <f t="shared" si="4"/>
        <v>16.565833333333334</v>
      </c>
      <c r="Z37" s="11">
        <f t="shared" si="4"/>
        <v>15.925000000000001</v>
      </c>
      <c r="AA37" s="11">
        <f t="shared" ref="AA37:AB37" si="7">AA31</f>
        <v>17.729999999999997</v>
      </c>
      <c r="AB37" s="11">
        <f t="shared" si="7"/>
        <v>16.074999999999999</v>
      </c>
      <c r="AC37" s="11">
        <f t="shared" si="4"/>
        <v>16.611666666666668</v>
      </c>
      <c r="AD37" s="11">
        <f t="shared" si="4"/>
        <v>16.658333333333331</v>
      </c>
      <c r="AE37" s="11">
        <f t="shared" si="4"/>
        <v>16.786666666666665</v>
      </c>
      <c r="AF37" s="11">
        <f t="shared" si="4"/>
        <v>17.021666666666665</v>
      </c>
      <c r="AG37" s="4"/>
    </row>
    <row r="38" spans="2:33">
      <c r="B38" s="28">
        <v>31</v>
      </c>
      <c r="C38" s="25"/>
      <c r="D38" s="25"/>
      <c r="E38" s="25"/>
      <c r="F38" s="25"/>
      <c r="S38" s="2"/>
      <c r="T38" s="5">
        <v>2021</v>
      </c>
      <c r="U38" s="12">
        <f>AVERAGE(D8:D11)</f>
        <v>17.88</v>
      </c>
      <c r="V38" s="12">
        <f>AVERAGE(D12:D15)</f>
        <v>18.329999999999998</v>
      </c>
      <c r="W38" s="12">
        <f>AVERAGE(D16:D19)</f>
        <v>18.555434591852681</v>
      </c>
      <c r="X38" s="12">
        <f>AVERAGE(D20:D24)</f>
        <v>19.186</v>
      </c>
      <c r="Y38" s="12">
        <f>AVERAGE(D25:D28)</f>
        <v>19.8</v>
      </c>
      <c r="Z38" s="12">
        <f>AVERAGE(D29:D32)</f>
        <v>19.574999999999999</v>
      </c>
      <c r="AA38" s="12"/>
      <c r="AB38" s="12"/>
      <c r="AC38" s="12">
        <f>AVERAGE(D42:D46)</f>
        <v>22</v>
      </c>
      <c r="AD38" s="12">
        <f>AVERAGE(D47:D50)</f>
        <v>23.439999999999998</v>
      </c>
      <c r="AE38" s="12">
        <f>AVERAGE(D51:D54)</f>
        <v>26.965</v>
      </c>
      <c r="AF38" s="12">
        <f>AVERAGE(D55:D59)</f>
        <v>27.22</v>
      </c>
      <c r="AG38" s="4"/>
    </row>
    <row r="39" spans="2:33">
      <c r="B39" s="26">
        <v>32</v>
      </c>
      <c r="C39" s="27"/>
      <c r="D39" s="27"/>
      <c r="E39" s="27"/>
      <c r="F39" s="27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2:33">
      <c r="B40" s="28">
        <v>33</v>
      </c>
      <c r="C40" s="25"/>
      <c r="D40" s="25"/>
      <c r="E40" s="25"/>
      <c r="F40" s="25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2:33">
      <c r="B41" s="26">
        <v>34</v>
      </c>
      <c r="C41" s="27"/>
      <c r="D41" s="27"/>
      <c r="E41" s="27" t="s">
        <v>32</v>
      </c>
      <c r="F41" s="27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2:33">
      <c r="B42" s="28">
        <v>35</v>
      </c>
      <c r="C42" s="25">
        <v>21.563600000000001</v>
      </c>
      <c r="D42" s="25">
        <f>'[1]35'!$D$12</f>
        <v>21.94</v>
      </c>
      <c r="E42" s="25">
        <f>'[1]35'!$F$12</f>
        <v>22.540000000000003</v>
      </c>
      <c r="F42" s="25">
        <f>'[1]35'!$G$12</f>
        <v>22.890000000000004</v>
      </c>
      <c r="S42" s="2"/>
      <c r="T42" s="3" t="s">
        <v>22</v>
      </c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2:33">
      <c r="B43" s="26">
        <v>36</v>
      </c>
      <c r="C43" s="27">
        <v>21.563600000000001</v>
      </c>
      <c r="D43" s="27">
        <f>'[1]36'!$D$12</f>
        <v>21.94</v>
      </c>
      <c r="E43" s="27">
        <f>'[1]36'!$F$12</f>
        <v>22.540000000000003</v>
      </c>
      <c r="F43" s="27">
        <f>'[1]36'!$G$12</f>
        <v>22.890000000000004</v>
      </c>
      <c r="S43" s="2"/>
      <c r="T43" s="4"/>
      <c r="U43" s="13" t="s">
        <v>4</v>
      </c>
      <c r="V43" s="13" t="s">
        <v>5</v>
      </c>
      <c r="W43" s="13" t="s">
        <v>6</v>
      </c>
      <c r="X43" s="13" t="s">
        <v>7</v>
      </c>
      <c r="Y43" s="13" t="s">
        <v>8</v>
      </c>
      <c r="Z43" s="13" t="s">
        <v>9</v>
      </c>
      <c r="AA43" s="13" t="s">
        <v>10</v>
      </c>
      <c r="AB43" s="13" t="s">
        <v>11</v>
      </c>
      <c r="AC43" s="13" t="s">
        <v>12</v>
      </c>
      <c r="AD43" s="13" t="s">
        <v>13</v>
      </c>
      <c r="AE43" s="13" t="s">
        <v>14</v>
      </c>
      <c r="AF43" s="13" t="s">
        <v>15</v>
      </c>
      <c r="AG43" s="13" t="s">
        <v>16</v>
      </c>
    </row>
    <row r="44" spans="2:33">
      <c r="B44" s="28">
        <v>37</v>
      </c>
      <c r="C44" s="25">
        <v>21.563600000000001</v>
      </c>
      <c r="D44" s="25">
        <f>'[1]37'!$D$12</f>
        <v>21.94</v>
      </c>
      <c r="E44" s="25">
        <f>'[1]37'!$F$12</f>
        <v>22.540000000000003</v>
      </c>
      <c r="F44" s="25">
        <f>'[1]37'!$G$12</f>
        <v>22.890000000000004</v>
      </c>
      <c r="S44" s="2"/>
      <c r="T44" s="5">
        <v>2015</v>
      </c>
      <c r="U44" s="6">
        <v>19.519999999999996</v>
      </c>
      <c r="V44" s="6">
        <v>19.519999999999996</v>
      </c>
      <c r="W44" s="6">
        <v>19.519999999999996</v>
      </c>
      <c r="X44" s="6">
        <v>20.25</v>
      </c>
      <c r="Y44" s="6">
        <v>20.25</v>
      </c>
      <c r="Z44" s="9">
        <v>19.850000000000001</v>
      </c>
      <c r="AA44" s="6">
        <v>20.9</v>
      </c>
      <c r="AB44" s="6">
        <v>21.229999999999997</v>
      </c>
      <c r="AC44" s="6">
        <v>21.32</v>
      </c>
      <c r="AD44" s="6">
        <v>20.78</v>
      </c>
      <c r="AE44" s="6">
        <v>20.479999999999997</v>
      </c>
      <c r="AF44" s="6">
        <v>20.18</v>
      </c>
      <c r="AG44" s="10">
        <f>AVERAGE(U44:AF44)</f>
        <v>20.316666666666666</v>
      </c>
    </row>
    <row r="45" spans="2:33">
      <c r="B45" s="26">
        <v>38</v>
      </c>
      <c r="C45" s="27">
        <v>21.563600000000001</v>
      </c>
      <c r="D45" s="27">
        <f>'[1]38'!$D$12</f>
        <v>21.94</v>
      </c>
      <c r="E45" s="27">
        <f>'[1]38'!$F$12</f>
        <v>22.540000000000003</v>
      </c>
      <c r="F45" s="27">
        <f>'[1]38'!$G$12</f>
        <v>22.890000000000004</v>
      </c>
      <c r="S45" s="2"/>
      <c r="T45" s="5">
        <v>2016</v>
      </c>
      <c r="U45" s="6">
        <v>20.18</v>
      </c>
      <c r="V45" s="6">
        <v>19.579999999999998</v>
      </c>
      <c r="W45" s="6">
        <v>19.46</v>
      </c>
      <c r="X45" s="6">
        <v>19.46</v>
      </c>
      <c r="Y45" s="6">
        <v>19.46</v>
      </c>
      <c r="Z45" s="9">
        <v>18.75</v>
      </c>
      <c r="AA45" s="6">
        <v>18.149999999999999</v>
      </c>
      <c r="AB45" s="6">
        <v>16.57</v>
      </c>
      <c r="AC45" s="6">
        <v>16.57</v>
      </c>
      <c r="AD45" s="6">
        <v>16.57</v>
      </c>
      <c r="AE45" s="6">
        <v>16.57</v>
      </c>
      <c r="AF45" s="6">
        <v>17.169999999999995</v>
      </c>
      <c r="AG45" s="10">
        <f t="shared" ref="AG45:AG52" si="8">AVERAGE(U45:AF45)</f>
        <v>18.2075</v>
      </c>
    </row>
    <row r="46" spans="2:33">
      <c r="B46" s="28">
        <v>39</v>
      </c>
      <c r="C46" s="25">
        <v>21.563600000000001</v>
      </c>
      <c r="D46" s="25">
        <f>'[1]39'!$D$12</f>
        <v>22.24</v>
      </c>
      <c r="E46" s="25">
        <f>'[1]39'!$F$12</f>
        <v>22.84</v>
      </c>
      <c r="F46" s="25">
        <f>'[1]39'!$G$12</f>
        <v>23.49</v>
      </c>
      <c r="S46" s="2"/>
      <c r="T46" s="5">
        <v>2017</v>
      </c>
      <c r="U46" s="6">
        <v>17.589999999999996</v>
      </c>
      <c r="V46" s="6">
        <v>17.589999999999996</v>
      </c>
      <c r="W46" s="6">
        <v>16.97</v>
      </c>
      <c r="X46" s="6">
        <v>16.97</v>
      </c>
      <c r="Y46" s="6">
        <v>17.47</v>
      </c>
      <c r="Z46" s="9">
        <v>17.72</v>
      </c>
      <c r="AA46" s="6">
        <v>18.149999999999999</v>
      </c>
      <c r="AB46" s="6">
        <v>18.43</v>
      </c>
      <c r="AC46" s="6">
        <v>18.75</v>
      </c>
      <c r="AD46" s="6">
        <v>19.350000000000001</v>
      </c>
      <c r="AE46" s="6">
        <v>19.549999999999997</v>
      </c>
      <c r="AF46" s="6">
        <v>19.729999999999997</v>
      </c>
      <c r="AG46" s="10">
        <f t="shared" si="8"/>
        <v>18.189166666666662</v>
      </c>
    </row>
    <row r="47" spans="2:33">
      <c r="B47" s="26">
        <v>40</v>
      </c>
      <c r="C47" s="27">
        <v>21.563600000000001</v>
      </c>
      <c r="D47" s="27">
        <f>'[1]40'!$D$12</f>
        <v>22.54</v>
      </c>
      <c r="E47" s="27">
        <f>'[1]40'!$F$12</f>
        <v>23.14</v>
      </c>
      <c r="F47" s="27">
        <f>'[1]40'!$G$12</f>
        <v>24.09</v>
      </c>
      <c r="S47" s="2"/>
      <c r="T47" s="5">
        <v>2018</v>
      </c>
      <c r="U47" s="6">
        <v>19.850000000000001</v>
      </c>
      <c r="V47" s="6">
        <v>19.850000000000001</v>
      </c>
      <c r="W47" s="6">
        <v>20.22</v>
      </c>
      <c r="X47" s="6">
        <v>20.78</v>
      </c>
      <c r="Y47" s="6">
        <v>20.839999999999996</v>
      </c>
      <c r="Z47" s="9">
        <v>20.879999999999995</v>
      </c>
      <c r="AA47" s="6">
        <v>20.9</v>
      </c>
      <c r="AB47" s="6">
        <v>19.28</v>
      </c>
      <c r="AC47" s="6">
        <v>20.18</v>
      </c>
      <c r="AD47" s="6">
        <v>20.85</v>
      </c>
      <c r="AE47" s="6">
        <v>20.909999999999997</v>
      </c>
      <c r="AF47" s="6">
        <v>22.28</v>
      </c>
      <c r="AG47" s="10">
        <f t="shared" si="8"/>
        <v>20.568333333333332</v>
      </c>
    </row>
    <row r="48" spans="2:33">
      <c r="B48" s="28">
        <v>41</v>
      </c>
      <c r="C48" s="25">
        <v>21.563600000000001</v>
      </c>
      <c r="D48" s="25">
        <f>'[1]41'!$D$12</f>
        <v>22.84</v>
      </c>
      <c r="E48" s="25">
        <f>'[1]41'!$F$12</f>
        <v>23.44</v>
      </c>
      <c r="F48" s="25">
        <f>'[1]41'!$G$12</f>
        <v>23.79</v>
      </c>
      <c r="S48" s="2"/>
      <c r="T48" s="5">
        <v>2019</v>
      </c>
      <c r="U48" s="6">
        <v>21.57</v>
      </c>
      <c r="V48" s="6">
        <v>21.22</v>
      </c>
      <c r="W48" s="6">
        <v>20.659999999999997</v>
      </c>
      <c r="X48" s="6">
        <v>20.420000000000002</v>
      </c>
      <c r="Y48" s="6">
        <v>20.310000000000002</v>
      </c>
      <c r="Z48" s="9">
        <v>20.439999999999998</v>
      </c>
      <c r="AA48" s="6">
        <v>21.17</v>
      </c>
      <c r="AB48" s="6">
        <v>21.17</v>
      </c>
      <c r="AC48" s="6">
        <v>20.869999999999997</v>
      </c>
      <c r="AD48" s="6">
        <v>21.08</v>
      </c>
      <c r="AE48" s="6">
        <v>21.08</v>
      </c>
      <c r="AF48" s="6">
        <v>21.4</v>
      </c>
      <c r="AG48" s="10">
        <f t="shared" si="8"/>
        <v>20.949166666666667</v>
      </c>
    </row>
    <row r="49" spans="2:33">
      <c r="B49" s="26">
        <v>42</v>
      </c>
      <c r="C49" s="27">
        <v>21.563600000000001</v>
      </c>
      <c r="D49" s="27">
        <f>'[1]42'!$D$12</f>
        <v>24.04</v>
      </c>
      <c r="E49" s="27">
        <f>'[1]42'!$F$12</f>
        <v>24.64</v>
      </c>
      <c r="F49" s="27">
        <f>'[1]42'!$G$12</f>
        <v>24.99</v>
      </c>
      <c r="S49" s="2"/>
      <c r="T49" s="5">
        <v>2020</v>
      </c>
      <c r="U49" s="6">
        <v>18.399999999999999</v>
      </c>
      <c r="V49" s="6">
        <v>18.55</v>
      </c>
      <c r="W49" s="6">
        <v>18.092500000000001</v>
      </c>
      <c r="X49" s="6">
        <v>17.98</v>
      </c>
      <c r="Y49" s="6">
        <v>17.067500000000003</v>
      </c>
      <c r="Z49" s="9"/>
      <c r="AA49" s="6"/>
      <c r="AB49" s="6"/>
      <c r="AC49" s="6">
        <v>17.28</v>
      </c>
      <c r="AD49" s="6">
        <v>17.23</v>
      </c>
      <c r="AE49" s="6">
        <v>17.505000000000003</v>
      </c>
      <c r="AF49" s="6">
        <v>18.149999999999999</v>
      </c>
      <c r="AG49" s="10">
        <f t="shared" si="8"/>
        <v>17.806111111111115</v>
      </c>
    </row>
    <row r="50" spans="2:33">
      <c r="B50" s="28">
        <v>43</v>
      </c>
      <c r="C50" s="25">
        <v>21.563600000000001</v>
      </c>
      <c r="D50" s="25">
        <f>'[1]43'!$D$12</f>
        <v>24.34</v>
      </c>
      <c r="E50" s="25">
        <f>'[1]43'!$F$12</f>
        <v>24.94</v>
      </c>
      <c r="F50" s="25">
        <f>'[1]43'!$G$12</f>
        <v>25.29</v>
      </c>
      <c r="S50" s="2"/>
      <c r="T50" s="5" t="s">
        <v>27</v>
      </c>
      <c r="U50" s="6">
        <f>MAX(U44:U49)</f>
        <v>21.57</v>
      </c>
      <c r="V50" s="6">
        <f t="shared" ref="V50:AF50" si="9">MAX(V44:V49)</f>
        <v>21.22</v>
      </c>
      <c r="W50" s="6">
        <f t="shared" si="9"/>
        <v>20.659999999999997</v>
      </c>
      <c r="X50" s="6">
        <f t="shared" si="9"/>
        <v>20.78</v>
      </c>
      <c r="Y50" s="6">
        <f t="shared" si="9"/>
        <v>20.839999999999996</v>
      </c>
      <c r="Z50" s="6">
        <f t="shared" si="9"/>
        <v>20.879999999999995</v>
      </c>
      <c r="AA50" s="6">
        <f t="shared" si="9"/>
        <v>21.17</v>
      </c>
      <c r="AB50" s="6">
        <f t="shared" si="9"/>
        <v>21.229999999999997</v>
      </c>
      <c r="AC50" s="6">
        <f t="shared" si="9"/>
        <v>21.32</v>
      </c>
      <c r="AD50" s="6">
        <f t="shared" si="9"/>
        <v>21.08</v>
      </c>
      <c r="AE50" s="6">
        <f t="shared" si="9"/>
        <v>21.08</v>
      </c>
      <c r="AF50" s="6">
        <f t="shared" si="9"/>
        <v>22.28</v>
      </c>
      <c r="AG50" s="10">
        <f t="shared" si="8"/>
        <v>21.175833333333333</v>
      </c>
    </row>
    <row r="51" spans="2:33">
      <c r="B51" s="26">
        <v>44</v>
      </c>
      <c r="C51" s="27">
        <v>21.563600000000001</v>
      </c>
      <c r="D51" s="27">
        <f>'[1]44'!$D$12</f>
        <v>26.14</v>
      </c>
      <c r="E51" s="27">
        <f>'[1]44'!$F$12</f>
        <v>26.74</v>
      </c>
      <c r="F51" s="27">
        <f>'[1]44'!$G$12</f>
        <v>27.09</v>
      </c>
      <c r="S51" s="2"/>
      <c r="T51" s="5" t="s">
        <v>28</v>
      </c>
      <c r="U51" s="6">
        <f>MIN(U44:U49)</f>
        <v>17.589999999999996</v>
      </c>
      <c r="V51" s="6">
        <f t="shared" ref="V51:AF51" si="10">MIN(V44:V49)</f>
        <v>17.589999999999996</v>
      </c>
      <c r="W51" s="6">
        <f t="shared" si="10"/>
        <v>16.97</v>
      </c>
      <c r="X51" s="6">
        <f t="shared" si="10"/>
        <v>16.97</v>
      </c>
      <c r="Y51" s="6">
        <f t="shared" si="10"/>
        <v>17.067500000000003</v>
      </c>
      <c r="Z51" s="6">
        <f t="shared" si="10"/>
        <v>17.72</v>
      </c>
      <c r="AA51" s="6">
        <f t="shared" si="10"/>
        <v>18.149999999999999</v>
      </c>
      <c r="AB51" s="6">
        <f t="shared" si="10"/>
        <v>16.57</v>
      </c>
      <c r="AC51" s="6">
        <f t="shared" si="10"/>
        <v>16.57</v>
      </c>
      <c r="AD51" s="6">
        <f t="shared" si="10"/>
        <v>16.57</v>
      </c>
      <c r="AE51" s="6">
        <f t="shared" si="10"/>
        <v>16.57</v>
      </c>
      <c r="AF51" s="6">
        <f t="shared" si="10"/>
        <v>17.169999999999995</v>
      </c>
      <c r="AG51" s="10">
        <f t="shared" si="8"/>
        <v>17.125624999999996</v>
      </c>
    </row>
    <row r="52" spans="2:33">
      <c r="B52" s="28">
        <v>45</v>
      </c>
      <c r="C52" s="25">
        <v>21.563600000000001</v>
      </c>
      <c r="D52" s="25">
        <f>'[1]45'!$D$12</f>
        <v>26.44</v>
      </c>
      <c r="E52" s="25">
        <f>'[1]45'!$F$12</f>
        <v>27.04</v>
      </c>
      <c r="F52" s="25">
        <f>'[1]45'!$G$12</f>
        <v>27.39</v>
      </c>
      <c r="S52" s="2"/>
      <c r="T52" s="5" t="s">
        <v>29</v>
      </c>
      <c r="U52" s="6">
        <f>AVERAGE(U44:U49)</f>
        <v>19.518333333333331</v>
      </c>
      <c r="V52" s="6">
        <f t="shared" ref="V52:AF52" si="11">AVERAGE(V44:V49)</f>
        <v>19.384999999999998</v>
      </c>
      <c r="W52" s="6">
        <f t="shared" si="11"/>
        <v>19.153749999999999</v>
      </c>
      <c r="X52" s="6">
        <f t="shared" si="11"/>
        <v>19.310000000000002</v>
      </c>
      <c r="Y52" s="6">
        <f t="shared" si="11"/>
        <v>19.232916666666668</v>
      </c>
      <c r="Z52" s="6">
        <f t="shared" si="11"/>
        <v>19.527999999999999</v>
      </c>
      <c r="AA52" s="6">
        <f t="shared" si="11"/>
        <v>19.853999999999999</v>
      </c>
      <c r="AB52" s="6">
        <f t="shared" si="11"/>
        <v>19.335999999999999</v>
      </c>
      <c r="AC52" s="6">
        <f t="shared" si="11"/>
        <v>19.161666666666665</v>
      </c>
      <c r="AD52" s="6">
        <f t="shared" si="11"/>
        <v>19.310000000000002</v>
      </c>
      <c r="AE52" s="6">
        <f t="shared" si="11"/>
        <v>19.349166666666665</v>
      </c>
      <c r="AF52" s="6">
        <f t="shared" si="11"/>
        <v>19.818333333333332</v>
      </c>
      <c r="AG52" s="10">
        <f t="shared" si="8"/>
        <v>19.41309722222222</v>
      </c>
    </row>
    <row r="53" spans="2:33">
      <c r="B53" s="26">
        <v>46</v>
      </c>
      <c r="C53" s="27">
        <v>21.563600000000001</v>
      </c>
      <c r="D53" s="27">
        <f>'[1]46'!$D$12</f>
        <v>27.64</v>
      </c>
      <c r="E53" s="27">
        <f>'[1]46'!$F$12</f>
        <v>28.24</v>
      </c>
      <c r="F53" s="27">
        <f>'[1]46'!$G$12</f>
        <v>28.59</v>
      </c>
      <c r="S53" s="2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2:33">
      <c r="B54" s="28">
        <v>47</v>
      </c>
      <c r="C54" s="25">
        <v>21.563600000000001</v>
      </c>
      <c r="D54" s="25">
        <f>'[1]47'!$D$12</f>
        <v>27.64</v>
      </c>
      <c r="E54" s="25">
        <f>'[1]47'!$F$12</f>
        <v>28.24</v>
      </c>
      <c r="F54" s="25">
        <f>'[1]47'!$G$12</f>
        <v>28.59</v>
      </c>
      <c r="S54" s="2"/>
      <c r="T54" s="3" t="s">
        <v>3</v>
      </c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spans="2:33">
      <c r="B55" s="26">
        <v>48</v>
      </c>
      <c r="C55" s="27">
        <v>21.563600000000001</v>
      </c>
      <c r="D55" s="27">
        <f>'[1]48'!$D$12</f>
        <v>27.64</v>
      </c>
      <c r="E55" s="27">
        <f>'[1]48'!$F$12</f>
        <v>28.24</v>
      </c>
      <c r="F55" s="27">
        <f>'[1]48'!$G$12</f>
        <v>28.59</v>
      </c>
      <c r="S55" s="2"/>
      <c r="T55" s="4"/>
      <c r="U55" s="13" t="s">
        <v>4</v>
      </c>
      <c r="V55" s="13" t="s">
        <v>5</v>
      </c>
      <c r="W55" s="13" t="s">
        <v>6</v>
      </c>
      <c r="X55" s="13" t="s">
        <v>7</v>
      </c>
      <c r="Y55" s="13" t="s">
        <v>8</v>
      </c>
      <c r="Z55" s="13" t="s">
        <v>9</v>
      </c>
      <c r="AA55" s="13" t="s">
        <v>10</v>
      </c>
      <c r="AB55" s="13" t="s">
        <v>11</v>
      </c>
      <c r="AC55" s="13" t="s">
        <v>12</v>
      </c>
      <c r="AD55" s="13" t="s">
        <v>13</v>
      </c>
      <c r="AE55" s="13" t="s">
        <v>14</v>
      </c>
      <c r="AF55" s="13" t="s">
        <v>15</v>
      </c>
      <c r="AG55" s="4"/>
    </row>
    <row r="56" spans="2:33">
      <c r="B56" s="28">
        <v>49</v>
      </c>
      <c r="C56" s="25">
        <v>21.563600000000001</v>
      </c>
      <c r="D56" s="25">
        <f>'[1]49'!$D$12</f>
        <v>27.34</v>
      </c>
      <c r="E56" s="25">
        <f>'[1]49'!$F$12</f>
        <v>27.94</v>
      </c>
      <c r="F56" s="25">
        <f>'[1]49'!$G$12</f>
        <v>28.29</v>
      </c>
      <c r="S56" s="2"/>
      <c r="T56" s="5" t="s">
        <v>26</v>
      </c>
      <c r="U56" s="6">
        <f t="shared" ref="U56:AF58" si="12">U50</f>
        <v>21.57</v>
      </c>
      <c r="V56" s="6">
        <f t="shared" si="12"/>
        <v>21.22</v>
      </c>
      <c r="W56" s="6">
        <f t="shared" si="12"/>
        <v>20.659999999999997</v>
      </c>
      <c r="X56" s="6">
        <f t="shared" si="12"/>
        <v>20.78</v>
      </c>
      <c r="Y56" s="6">
        <f t="shared" si="12"/>
        <v>20.839999999999996</v>
      </c>
      <c r="Z56" s="6">
        <f t="shared" si="12"/>
        <v>20.879999999999995</v>
      </c>
      <c r="AA56" s="6">
        <f t="shared" si="12"/>
        <v>21.17</v>
      </c>
      <c r="AB56" s="6">
        <f t="shared" si="12"/>
        <v>21.229999999999997</v>
      </c>
      <c r="AC56" s="6">
        <f t="shared" si="12"/>
        <v>21.32</v>
      </c>
      <c r="AD56" s="6">
        <f t="shared" si="12"/>
        <v>21.08</v>
      </c>
      <c r="AE56" s="6">
        <f t="shared" si="12"/>
        <v>21.08</v>
      </c>
      <c r="AF56" s="6">
        <f t="shared" si="12"/>
        <v>22.28</v>
      </c>
      <c r="AG56" s="4"/>
    </row>
    <row r="57" spans="2:33">
      <c r="B57" s="26">
        <v>50</v>
      </c>
      <c r="C57" s="27">
        <v>21.563600000000001</v>
      </c>
      <c r="D57" s="27">
        <f>'[1]50'!$D$12</f>
        <v>27.04</v>
      </c>
      <c r="E57" s="27">
        <f>'[1]50'!$F$12</f>
        <v>27.64</v>
      </c>
      <c r="F57" s="27">
        <f>'[1]50'!$G$12</f>
        <v>27.99</v>
      </c>
      <c r="S57" s="2"/>
      <c r="T57" s="5"/>
      <c r="U57" s="6">
        <f t="shared" si="12"/>
        <v>17.589999999999996</v>
      </c>
      <c r="V57" s="6">
        <f t="shared" si="12"/>
        <v>17.589999999999996</v>
      </c>
      <c r="W57" s="6">
        <f t="shared" si="12"/>
        <v>16.97</v>
      </c>
      <c r="X57" s="6">
        <f t="shared" si="12"/>
        <v>16.97</v>
      </c>
      <c r="Y57" s="6">
        <f t="shared" si="12"/>
        <v>17.067500000000003</v>
      </c>
      <c r="Z57" s="6">
        <f t="shared" si="12"/>
        <v>17.72</v>
      </c>
      <c r="AA57" s="6">
        <f t="shared" si="12"/>
        <v>18.149999999999999</v>
      </c>
      <c r="AB57" s="6">
        <f t="shared" si="12"/>
        <v>16.57</v>
      </c>
      <c r="AC57" s="6">
        <f t="shared" si="12"/>
        <v>16.57</v>
      </c>
      <c r="AD57" s="6">
        <f t="shared" si="12"/>
        <v>16.57</v>
      </c>
      <c r="AE57" s="6">
        <f t="shared" si="12"/>
        <v>16.57</v>
      </c>
      <c r="AF57" s="6">
        <f t="shared" si="12"/>
        <v>17.169999999999995</v>
      </c>
      <c r="AG57" s="4"/>
    </row>
    <row r="58" spans="2:33">
      <c r="B58" s="28">
        <v>51</v>
      </c>
      <c r="C58" s="25">
        <v>21.563600000000001</v>
      </c>
      <c r="D58" s="25">
        <f>'[1]51'!$D$12</f>
        <v>27.04</v>
      </c>
      <c r="E58" s="25">
        <f>'[1]51'!$F$12</f>
        <v>27.64</v>
      </c>
      <c r="F58" s="25">
        <f>'[1]51'!$G$12</f>
        <v>27.99</v>
      </c>
      <c r="S58" s="2"/>
      <c r="T58" s="7" t="str">
        <f>T52</f>
        <v>Promedio 2015 - 2020</v>
      </c>
      <c r="U58" s="11">
        <f t="shared" si="12"/>
        <v>19.518333333333331</v>
      </c>
      <c r="V58" s="11">
        <f t="shared" si="12"/>
        <v>19.384999999999998</v>
      </c>
      <c r="W58" s="11">
        <f t="shared" si="12"/>
        <v>19.153749999999999</v>
      </c>
      <c r="X58" s="11">
        <f t="shared" si="12"/>
        <v>19.310000000000002</v>
      </c>
      <c r="Y58" s="11">
        <f t="shared" si="12"/>
        <v>19.232916666666668</v>
      </c>
      <c r="Z58" s="11">
        <f t="shared" si="12"/>
        <v>19.527999999999999</v>
      </c>
      <c r="AA58" s="11">
        <f t="shared" si="12"/>
        <v>19.853999999999999</v>
      </c>
      <c r="AB58" s="11">
        <f t="shared" si="12"/>
        <v>19.335999999999999</v>
      </c>
      <c r="AC58" s="11">
        <f t="shared" si="12"/>
        <v>19.161666666666665</v>
      </c>
      <c r="AD58" s="11">
        <f t="shared" si="12"/>
        <v>19.310000000000002</v>
      </c>
      <c r="AE58" s="11">
        <f t="shared" si="12"/>
        <v>19.349166666666665</v>
      </c>
      <c r="AF58" s="11">
        <f t="shared" si="12"/>
        <v>19.818333333333332</v>
      </c>
      <c r="AG58" s="4"/>
    </row>
    <row r="59" spans="2:33">
      <c r="B59" s="26">
        <v>52</v>
      </c>
      <c r="C59" s="27">
        <v>21.563600000000001</v>
      </c>
      <c r="D59" s="27">
        <f>'[1]52'!$D$12</f>
        <v>27.04</v>
      </c>
      <c r="E59" s="27">
        <f>'[1]52'!$F$12</f>
        <v>27.64</v>
      </c>
      <c r="F59" s="27">
        <f>'[1]52'!$G$12</f>
        <v>27.99</v>
      </c>
      <c r="S59" s="2"/>
      <c r="T59" s="5">
        <v>2021</v>
      </c>
      <c r="U59" s="12">
        <f>AVERAGE(F8:F11)</f>
        <v>18.830000000000002</v>
      </c>
      <c r="V59" s="12">
        <f>AVERAGE(F12:F15)</f>
        <v>19.28</v>
      </c>
      <c r="W59" s="12">
        <f>AVERAGE(F16:F19)</f>
        <v>19.505434591852683</v>
      </c>
      <c r="X59" s="12">
        <f>AVERAGE(F20:F24)</f>
        <v>20.135999999999999</v>
      </c>
      <c r="Y59" s="12">
        <f>AVERAGE(F25:F28)</f>
        <v>20.75</v>
      </c>
      <c r="Z59" s="12">
        <f>AVERAGE(F29:F32)</f>
        <v>20.525000000000002</v>
      </c>
      <c r="AA59" s="12"/>
      <c r="AB59" s="12"/>
      <c r="AC59" s="12">
        <f>AVERAGE(F42:F46)</f>
        <v>23.01</v>
      </c>
      <c r="AD59" s="12">
        <f>AVERAGE(F47:F50)</f>
        <v>24.54</v>
      </c>
      <c r="AE59" s="12">
        <f>AVERAGE(F51:F54)</f>
        <v>27.915000000000003</v>
      </c>
      <c r="AF59" s="12">
        <f>AVERAGE(F55:F59)</f>
        <v>28.169999999999998</v>
      </c>
      <c r="AG59" s="4"/>
    </row>
    <row r="60" spans="2:33">
      <c r="B60" s="29"/>
      <c r="C60" s="30"/>
      <c r="D60" s="30"/>
      <c r="E60" s="30"/>
      <c r="F60" s="30"/>
    </row>
    <row r="61" spans="2:33" ht="15.75" thickBot="1"/>
    <row r="62" spans="2:33">
      <c r="B62" s="14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6"/>
      <c r="T62" s="38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</row>
    <row r="63" spans="2:33" ht="15.75">
      <c r="B63" s="36" t="s">
        <v>35</v>
      </c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9"/>
      <c r="T63" s="38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</row>
    <row r="64" spans="2:33" ht="15.75">
      <c r="B64" s="36" t="s">
        <v>36</v>
      </c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9"/>
      <c r="T64" s="38">
        <f>(D8-C8)/C8</f>
        <v>3.6236119228521393E-2</v>
      </c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</row>
    <row r="65" spans="2:32" ht="15.75">
      <c r="B65" s="36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9"/>
      <c r="T65" s="38">
        <f t="shared" ref="T65:T66" si="13">(D9-C9)/C9</f>
        <v>3.6236119228521393E-2</v>
      </c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</row>
    <row r="66" spans="2:32">
      <c r="B66" s="17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9"/>
      <c r="T66" s="38">
        <f t="shared" si="13"/>
        <v>3.6236119228521393E-2</v>
      </c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</row>
    <row r="67" spans="2:32" ht="15.75" thickBot="1">
      <c r="B67" s="20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2"/>
      <c r="T67" s="38">
        <f>(D11-C11)/C11</f>
        <v>7.1303331385154822E-2</v>
      </c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</row>
    <row r="68" spans="2:32">
      <c r="T68" s="38">
        <f>(D12-C12)/C12</f>
        <v>7.1303331385154822E-2</v>
      </c>
    </row>
    <row r="69" spans="2:32">
      <c r="T69" s="38">
        <f t="shared" ref="T69:T72" si="14">(D13-C13)/C13</f>
        <v>7.1303331385154822E-2</v>
      </c>
    </row>
    <row r="70" spans="2:32">
      <c r="T70" s="38">
        <f t="shared" si="14"/>
        <v>7.1303331385154822E-2</v>
      </c>
    </row>
    <row r="71" spans="2:32">
      <c r="T71" s="38">
        <f>(D15-C15)/C15</f>
        <v>7.1303331385154822E-2</v>
      </c>
    </row>
    <row r="72" spans="2:32">
      <c r="T72" s="38">
        <f t="shared" si="14"/>
        <v>7.1303331385154822E-2</v>
      </c>
    </row>
    <row r="73" spans="2:32">
      <c r="T73" s="38">
        <f>(D17-C17)/C17</f>
        <v>8.3043201853030976E-2</v>
      </c>
    </row>
    <row r="74" spans="2:32">
      <c r="T74" s="38">
        <f>(D18-C18)/C18</f>
        <v>8.3043201853030976E-2</v>
      </c>
    </row>
    <row r="75" spans="2:32">
      <c r="T75" s="38">
        <f>(D19-C19)/C19</f>
        <v>0.10052600818234944</v>
      </c>
    </row>
    <row r="76" spans="2:32">
      <c r="T76" s="38">
        <f t="shared" ref="T76:T89" si="15">(D20-C20)/C20</f>
        <v>0.10052600818234944</v>
      </c>
    </row>
    <row r="77" spans="2:32">
      <c r="T77" s="38">
        <f>(D21-C21)/C21</f>
        <v>0.12215078901227353</v>
      </c>
    </row>
    <row r="78" spans="2:32">
      <c r="T78" s="38">
        <f t="shared" si="15"/>
        <v>0.12215078901227353</v>
      </c>
    </row>
    <row r="79" spans="2:32">
      <c r="T79" s="38">
        <f t="shared" si="15"/>
        <v>0.12215078901227353</v>
      </c>
    </row>
    <row r="80" spans="2:32">
      <c r="T80" s="38">
        <f t="shared" si="15"/>
        <v>0.13968439509059033</v>
      </c>
    </row>
    <row r="81" spans="20:20">
      <c r="T81" s="38">
        <f t="shared" si="15"/>
        <v>0.15721800116890716</v>
      </c>
    </row>
    <row r="82" spans="20:20">
      <c r="T82" s="38">
        <f t="shared" si="15"/>
        <v>0.15721800116890716</v>
      </c>
    </row>
    <row r="83" spans="20:20">
      <c r="T83" s="38">
        <f t="shared" si="15"/>
        <v>0.15721800116890716</v>
      </c>
    </row>
    <row r="84" spans="20:20">
      <c r="T84" s="38">
        <f t="shared" si="15"/>
        <v>0.15721800116890716</v>
      </c>
    </row>
    <row r="85" spans="20:20">
      <c r="T85" s="38">
        <f t="shared" si="15"/>
        <v>0.15721800116890716</v>
      </c>
    </row>
    <row r="86" spans="20:20">
      <c r="T86" s="38">
        <f t="shared" si="15"/>
        <v>0.13968439509059033</v>
      </c>
    </row>
    <row r="87" spans="20:20">
      <c r="T87" s="38">
        <f t="shared" si="15"/>
        <v>0.13968439509059033</v>
      </c>
    </row>
    <row r="88" spans="20:20">
      <c r="T88" s="38">
        <f t="shared" si="15"/>
        <v>0.13968439509059033</v>
      </c>
    </row>
    <row r="89" spans="20:20">
      <c r="T89" s="38" t="e">
        <f t="shared" si="15"/>
        <v>#DIV/0!</v>
      </c>
    </row>
    <row r="90" spans="20:20">
      <c r="T90" s="38">
        <f>(D42-C42)/C42</f>
        <v>1.745534140867018E-2</v>
      </c>
    </row>
    <row r="91" spans="20:20">
      <c r="T91" s="38">
        <f t="shared" ref="T91:T109" si="16">(D43-C43)/C43</f>
        <v>1.745534140867018E-2</v>
      </c>
    </row>
    <row r="92" spans="20:20">
      <c r="T92" s="38">
        <f t="shared" si="16"/>
        <v>1.745534140867018E-2</v>
      </c>
    </row>
    <row r="93" spans="20:20">
      <c r="T93" s="38">
        <f t="shared" si="16"/>
        <v>1.745534140867018E-2</v>
      </c>
    </row>
    <row r="94" spans="20:20">
      <c r="T94" s="38">
        <f t="shared" si="16"/>
        <v>3.1367675156281763E-2</v>
      </c>
    </row>
    <row r="95" spans="20:20">
      <c r="T95" s="38">
        <f t="shared" si="16"/>
        <v>4.5280008903893512E-2</v>
      </c>
    </row>
    <row r="96" spans="20:20">
      <c r="T96" s="38">
        <f t="shared" si="16"/>
        <v>5.9192342651505261E-2</v>
      </c>
    </row>
    <row r="97" spans="20:20">
      <c r="T97" s="38">
        <f t="shared" si="16"/>
        <v>0.11484167764195209</v>
      </c>
    </row>
    <row r="98" spans="20:20">
      <c r="T98" s="38">
        <f t="shared" si="16"/>
        <v>0.12875401138956383</v>
      </c>
    </row>
    <row r="99" spans="20:20">
      <c r="T99" s="38">
        <f t="shared" si="16"/>
        <v>0.21222801387523416</v>
      </c>
    </row>
    <row r="100" spans="20:20">
      <c r="T100" s="38">
        <f t="shared" si="16"/>
        <v>0.22614034762284591</v>
      </c>
    </row>
    <row r="101" spans="20:20">
      <c r="T101" s="38">
        <f t="shared" si="16"/>
        <v>0.28178968261329274</v>
      </c>
    </row>
    <row r="102" spans="20:20">
      <c r="T102" s="38">
        <f t="shared" si="16"/>
        <v>0.28178968261329274</v>
      </c>
    </row>
    <row r="103" spans="20:20">
      <c r="T103" s="38">
        <f t="shared" si="16"/>
        <v>0.28178968261329274</v>
      </c>
    </row>
    <row r="104" spans="20:20">
      <c r="T104" s="38">
        <f t="shared" si="16"/>
        <v>0.26787734886568099</v>
      </c>
    </row>
    <row r="105" spans="20:20">
      <c r="T105" s="38">
        <f t="shared" si="16"/>
        <v>0.25396501511806924</v>
      </c>
    </row>
    <row r="106" spans="20:20">
      <c r="T106" s="38">
        <f t="shared" si="16"/>
        <v>0.25396501511806924</v>
      </c>
    </row>
    <row r="107" spans="20:20">
      <c r="T107" s="38">
        <f t="shared" si="16"/>
        <v>0.25396501511806924</v>
      </c>
    </row>
    <row r="108" spans="20:20">
      <c r="T108" s="38"/>
    </row>
    <row r="109" spans="20:20">
      <c r="T109" s="38"/>
    </row>
  </sheetData>
  <mergeCells count="4">
    <mergeCell ref="A1:L1"/>
    <mergeCell ref="A3:L3"/>
    <mergeCell ref="B6:B7"/>
    <mergeCell ref="C7:F7"/>
  </mergeCells>
  <printOptions horizontalCentered="1"/>
  <pageMargins left="0.31496062992125984" right="0.31496062992125984" top="0.31496062992125984" bottom="0.31496062992125984" header="0" footer="0"/>
  <pageSetup paperSize="9" scale="6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10"/>
  <sheetViews>
    <sheetView tabSelected="1" view="pageBreakPreview" zoomScale="85" zoomScaleNormal="160" zoomScaleSheetLayoutView="85" workbookViewId="0">
      <selection activeCell="B5" sqref="B5"/>
    </sheetView>
  </sheetViews>
  <sheetFormatPr baseColWidth="10" defaultRowHeight="15"/>
  <cols>
    <col min="1" max="1" width="4" customWidth="1"/>
    <col min="4" max="4" width="11.5703125" customWidth="1"/>
    <col min="5" max="5" width="11.85546875" customWidth="1"/>
    <col min="6" max="6" width="12.42578125" customWidth="1"/>
    <col min="13" max="13" width="13.5703125" customWidth="1"/>
    <col min="14" max="14" width="3.42578125" customWidth="1"/>
    <col min="15" max="18" width="6.42578125" customWidth="1"/>
    <col min="19" max="34" width="11.42578125" customWidth="1"/>
  </cols>
  <sheetData>
    <row r="1" spans="1:33" ht="120.75" customHeight="1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1"/>
      <c r="N1" s="31"/>
    </row>
    <row r="2" spans="1:33" ht="3" customHeight="1">
      <c r="M2" s="23"/>
      <c r="N2" s="23"/>
    </row>
    <row r="3" spans="1:33" ht="36.75" customHeight="1">
      <c r="A3" s="40" t="s">
        <v>23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35" t="s">
        <v>30</v>
      </c>
      <c r="N3" s="32"/>
    </row>
    <row r="6" spans="1:33" ht="42" customHeight="1">
      <c r="B6" s="41" t="s">
        <v>1</v>
      </c>
      <c r="C6" s="33" t="s">
        <v>2</v>
      </c>
      <c r="D6" s="33" t="s">
        <v>0</v>
      </c>
      <c r="E6" s="33" t="s">
        <v>18</v>
      </c>
      <c r="F6" s="34" t="s">
        <v>19</v>
      </c>
    </row>
    <row r="7" spans="1:33">
      <c r="B7" s="41"/>
      <c r="C7" s="42" t="s">
        <v>17</v>
      </c>
      <c r="D7" s="42"/>
      <c r="E7" s="42"/>
      <c r="F7" s="43"/>
    </row>
    <row r="8" spans="1:33">
      <c r="B8" s="24">
        <v>1</v>
      </c>
      <c r="C8" s="25">
        <v>16.41</v>
      </c>
      <c r="D8" s="25">
        <f>'[1]01'!$D$13</f>
        <v>16.829999999999998</v>
      </c>
      <c r="E8" s="25">
        <f>'[1]01'!$F$13</f>
        <v>17.43</v>
      </c>
      <c r="F8" s="25">
        <f>'[1]01'!$G$13</f>
        <v>17.78</v>
      </c>
    </row>
    <row r="9" spans="1:33">
      <c r="B9" s="26">
        <v>2</v>
      </c>
      <c r="C9" s="27">
        <v>16.41</v>
      </c>
      <c r="D9" s="27">
        <f>'[1]02'!$D$13</f>
        <v>16.829999999999998</v>
      </c>
      <c r="E9" s="27">
        <f>'[1]02'!$F$13</f>
        <v>17.43</v>
      </c>
      <c r="F9" s="27">
        <f>'[1]02'!$G$13</f>
        <v>17.78</v>
      </c>
    </row>
    <row r="10" spans="1:33">
      <c r="B10" s="28">
        <v>3</v>
      </c>
      <c r="C10" s="25">
        <v>16.41</v>
      </c>
      <c r="D10" s="25">
        <f>'[1]03'!$D$13</f>
        <v>16.829999999999998</v>
      </c>
      <c r="E10" s="25">
        <f>'[1]03'!$F$13</f>
        <v>17.43</v>
      </c>
      <c r="F10" s="25">
        <f>'[1]03'!$G$13</f>
        <v>17.78</v>
      </c>
    </row>
    <row r="11" spans="1:33">
      <c r="B11" s="26">
        <v>4</v>
      </c>
      <c r="C11" s="27">
        <v>16.41</v>
      </c>
      <c r="D11" s="27">
        <f>'[1]04'!$D$13</f>
        <v>17.43</v>
      </c>
      <c r="E11" s="27">
        <f>'[1]04'!$F$13</f>
        <v>18.03</v>
      </c>
      <c r="F11" s="27">
        <f>'[1]04'!$G$13</f>
        <v>18.38</v>
      </c>
    </row>
    <row r="12" spans="1:33">
      <c r="B12" s="28">
        <v>5</v>
      </c>
      <c r="C12" s="25">
        <v>16.41</v>
      </c>
      <c r="D12" s="25">
        <f>'[1]05'!$D$13</f>
        <v>17.43</v>
      </c>
      <c r="E12" s="25">
        <f>'[1]05'!$F$13</f>
        <v>18.03</v>
      </c>
      <c r="F12" s="25">
        <f>'[1]05'!$G$13</f>
        <v>18.38</v>
      </c>
    </row>
    <row r="13" spans="1:33">
      <c r="B13" s="26">
        <v>6</v>
      </c>
      <c r="C13" s="27">
        <v>16.41</v>
      </c>
      <c r="D13" s="27">
        <f>'[1]06'!$D$13</f>
        <v>17.43</v>
      </c>
      <c r="E13" s="27">
        <f>'[1]06'!$F$13</f>
        <v>18.03</v>
      </c>
      <c r="F13" s="27">
        <f>'[1]06'!$G$13</f>
        <v>18.38</v>
      </c>
    </row>
    <row r="14" spans="1:33">
      <c r="B14" s="28">
        <v>7</v>
      </c>
      <c r="C14" s="25">
        <v>16.41</v>
      </c>
      <c r="D14" s="25">
        <f>'[1]07'!$D$13</f>
        <v>17.43</v>
      </c>
      <c r="E14" s="25">
        <f>'[1]07'!$F$13</f>
        <v>18.03</v>
      </c>
      <c r="F14" s="25">
        <f>'[1]07'!$G$13</f>
        <v>18.38</v>
      </c>
    </row>
    <row r="15" spans="1:33">
      <c r="B15" s="26">
        <v>8</v>
      </c>
      <c r="C15" s="27">
        <v>16.41</v>
      </c>
      <c r="D15" s="27">
        <f>'[1]08'!$D$13</f>
        <v>17.43</v>
      </c>
      <c r="E15" s="27">
        <f>'[1]08'!$F$13</f>
        <v>18.03</v>
      </c>
      <c r="F15" s="27">
        <f>'[1]08'!$G$13</f>
        <v>18.38</v>
      </c>
    </row>
    <row r="16" spans="1:33">
      <c r="B16" s="28">
        <v>9</v>
      </c>
      <c r="C16" s="25">
        <v>16.41</v>
      </c>
      <c r="D16" s="25">
        <f>'[1]09'!$D$13</f>
        <v>17.43</v>
      </c>
      <c r="E16" s="25">
        <f>'[1]09'!$F$13</f>
        <v>18.03</v>
      </c>
      <c r="F16" s="25">
        <f>'[1]09'!$G$13</f>
        <v>18.38</v>
      </c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2:33">
      <c r="B17" s="26">
        <v>10</v>
      </c>
      <c r="C17" s="27">
        <v>16.41</v>
      </c>
      <c r="D17" s="27">
        <f>'[1]10'!$D$13</f>
        <v>17.629351027129687</v>
      </c>
      <c r="E17" s="27">
        <f>'[1]10'!$F$13</f>
        <v>18.229351027129688</v>
      </c>
      <c r="F17" s="27">
        <f>'[1]10'!$G$13</f>
        <v>18.57935102712969</v>
      </c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2:33">
      <c r="B18" s="28">
        <v>11</v>
      </c>
      <c r="C18" s="25">
        <v>16.41</v>
      </c>
      <c r="D18" s="25">
        <f>'[1]11'!$D$13</f>
        <v>17.629351027129687</v>
      </c>
      <c r="E18" s="25">
        <f>'[1]11'!$F$13</f>
        <v>18.229351027129688</v>
      </c>
      <c r="F18" s="25">
        <f>'[1]11'!$G$13</f>
        <v>18.57935102712969</v>
      </c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2:33">
      <c r="B19" s="26">
        <v>12</v>
      </c>
      <c r="C19" s="27">
        <v>16.41</v>
      </c>
      <c r="D19" s="27">
        <f>'[1]12'!$D$13</f>
        <v>17.93</v>
      </c>
      <c r="E19" s="27">
        <f>'[1]12'!$F$13</f>
        <v>18.53</v>
      </c>
      <c r="F19" s="27">
        <f>'[1]12'!$G$13</f>
        <v>18.88</v>
      </c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2:33">
      <c r="B20" s="28">
        <v>13</v>
      </c>
      <c r="C20" s="25">
        <v>16.41</v>
      </c>
      <c r="D20" s="25">
        <f>'[1]13'!$D$13</f>
        <v>17.93</v>
      </c>
      <c r="E20" s="25">
        <f>'[1]13'!$F$13</f>
        <v>18.53</v>
      </c>
      <c r="F20" s="25">
        <f>'[1]13'!$G$13</f>
        <v>18.88</v>
      </c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2:33">
      <c r="B21" s="26">
        <v>14</v>
      </c>
      <c r="C21" s="27">
        <v>16.41</v>
      </c>
      <c r="D21" s="27">
        <f>'[1]14'!$D$13</f>
        <v>18.3</v>
      </c>
      <c r="E21" s="27">
        <f>'[1]14'!$F$13</f>
        <v>18.899999999999999</v>
      </c>
      <c r="F21" s="27">
        <f>'[1]14'!$G$13</f>
        <v>19.25</v>
      </c>
      <c r="S21" s="2"/>
      <c r="T21" s="3" t="s">
        <v>25</v>
      </c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2"/>
    </row>
    <row r="22" spans="2:33">
      <c r="B22" s="28">
        <v>15</v>
      </c>
      <c r="C22" s="25">
        <v>16.41</v>
      </c>
      <c r="D22" s="25">
        <f>'[1]15'!$D$13</f>
        <v>18.3</v>
      </c>
      <c r="E22" s="25">
        <f>'[1]15'!$F$13</f>
        <v>18.899999999999999</v>
      </c>
      <c r="F22" s="25">
        <f>'[1]15'!$G$13</f>
        <v>19.25</v>
      </c>
      <c r="S22" s="2"/>
      <c r="T22" s="4"/>
      <c r="U22" s="8" t="s">
        <v>4</v>
      </c>
      <c r="V22" s="8" t="s">
        <v>5</v>
      </c>
      <c r="W22" s="8" t="s">
        <v>6</v>
      </c>
      <c r="X22" s="8" t="s">
        <v>7</v>
      </c>
      <c r="Y22" s="8" t="s">
        <v>8</v>
      </c>
      <c r="Z22" s="8" t="s">
        <v>9</v>
      </c>
      <c r="AA22" s="8" t="s">
        <v>10</v>
      </c>
      <c r="AB22" s="8" t="s">
        <v>11</v>
      </c>
      <c r="AC22" s="8" t="s">
        <v>12</v>
      </c>
      <c r="AD22" s="8" t="s">
        <v>13</v>
      </c>
      <c r="AE22" s="8" t="s">
        <v>14</v>
      </c>
      <c r="AF22" s="8" t="s">
        <v>15</v>
      </c>
      <c r="AG22" s="8" t="s">
        <v>16</v>
      </c>
    </row>
    <row r="23" spans="2:33">
      <c r="B23" s="26">
        <v>16</v>
      </c>
      <c r="C23" s="27">
        <v>16.41</v>
      </c>
      <c r="D23" s="27">
        <f>'[1]16'!$D$13</f>
        <v>18.3</v>
      </c>
      <c r="E23" s="27">
        <f>'[1]16'!$F$13</f>
        <v>18.899999999999999</v>
      </c>
      <c r="F23" s="27">
        <f>'[1]16'!$G$13</f>
        <v>19.25</v>
      </c>
      <c r="S23" s="2"/>
      <c r="T23" s="5">
        <v>2015</v>
      </c>
      <c r="U23" s="6">
        <v>15.83</v>
      </c>
      <c r="V23" s="6">
        <v>16.23</v>
      </c>
      <c r="W23" s="6">
        <v>16.23</v>
      </c>
      <c r="X23" s="6">
        <v>16.23</v>
      </c>
      <c r="Y23" s="6">
        <v>15.93</v>
      </c>
      <c r="Z23" s="9">
        <v>16.23</v>
      </c>
      <c r="AA23" s="6">
        <v>16.829999999999998</v>
      </c>
      <c r="AB23" s="6">
        <v>16.53</v>
      </c>
      <c r="AC23" s="6">
        <v>16.53</v>
      </c>
      <c r="AD23" s="6">
        <v>16.53</v>
      </c>
      <c r="AE23" s="6">
        <v>16.53</v>
      </c>
      <c r="AF23" s="6">
        <v>16.53</v>
      </c>
      <c r="AG23" s="10">
        <f>AVERAGE(U23:AF23)</f>
        <v>16.346666666666668</v>
      </c>
    </row>
    <row r="24" spans="2:33">
      <c r="B24" s="28">
        <v>17</v>
      </c>
      <c r="C24" s="25">
        <v>16.41</v>
      </c>
      <c r="D24" s="25">
        <f>'[1]17'!$D$13</f>
        <v>18.600000000000001</v>
      </c>
      <c r="E24" s="25">
        <f>'[1]17'!$F$13</f>
        <v>19.2</v>
      </c>
      <c r="F24" s="25">
        <f>'[1]17'!$G$13</f>
        <v>19.55</v>
      </c>
      <c r="S24" s="2"/>
      <c r="T24" s="5">
        <v>2016</v>
      </c>
      <c r="U24" s="6">
        <v>16.53</v>
      </c>
      <c r="V24" s="6">
        <v>16.23</v>
      </c>
      <c r="W24" s="6">
        <v>15.93</v>
      </c>
      <c r="X24" s="6">
        <v>15.93</v>
      </c>
      <c r="Y24" s="6">
        <v>15.93</v>
      </c>
      <c r="Z24" s="9"/>
      <c r="AA24" s="6"/>
      <c r="AB24" s="6">
        <v>13.82</v>
      </c>
      <c r="AC24" s="6">
        <v>13.82</v>
      </c>
      <c r="AD24" s="6">
        <v>13.82</v>
      </c>
      <c r="AE24" s="6">
        <v>13.82</v>
      </c>
      <c r="AF24" s="6">
        <v>13.82</v>
      </c>
      <c r="AG24" s="10">
        <f t="shared" ref="AG24:AG31" si="0">AVERAGE(U24:AF24)</f>
        <v>14.964999999999998</v>
      </c>
    </row>
    <row r="25" spans="2:33">
      <c r="B25" s="26">
        <v>18</v>
      </c>
      <c r="C25" s="27">
        <v>16.41</v>
      </c>
      <c r="D25" s="27">
        <f>'[1]18'!$D$13</f>
        <v>18.899999999999999</v>
      </c>
      <c r="E25" s="27">
        <f>'[1]18'!$F$13</f>
        <v>19.5</v>
      </c>
      <c r="F25" s="27">
        <f>'[1]18'!$G$13</f>
        <v>19.850000000000001</v>
      </c>
      <c r="G25" s="1"/>
      <c r="S25" s="2"/>
      <c r="T25" s="5">
        <v>2017</v>
      </c>
      <c r="U25" s="6">
        <v>13.82</v>
      </c>
      <c r="V25" s="6">
        <v>13.82</v>
      </c>
      <c r="W25" s="6">
        <v>13.82</v>
      </c>
      <c r="X25" s="6">
        <v>13.82</v>
      </c>
      <c r="Y25" s="6">
        <v>13.82</v>
      </c>
      <c r="Z25" s="9">
        <v>13.82</v>
      </c>
      <c r="AA25" s="6"/>
      <c r="AB25" s="6"/>
      <c r="AC25" s="6">
        <v>15.83</v>
      </c>
      <c r="AD25" s="6">
        <v>15.83</v>
      </c>
      <c r="AE25" s="6">
        <v>15.93</v>
      </c>
      <c r="AF25" s="6">
        <v>16.53</v>
      </c>
      <c r="AG25" s="10">
        <f t="shared" si="0"/>
        <v>14.703999999999999</v>
      </c>
    </row>
    <row r="26" spans="2:33">
      <c r="B26" s="28">
        <v>19</v>
      </c>
      <c r="C26" s="25">
        <v>16.41</v>
      </c>
      <c r="D26" s="25">
        <f>'[1]19'!$D$13</f>
        <v>18.899999999999999</v>
      </c>
      <c r="E26" s="25">
        <f>'[1]19'!$F$13</f>
        <v>19.5</v>
      </c>
      <c r="F26" s="25">
        <f>'[1]19'!$G$13</f>
        <v>19.850000000000001</v>
      </c>
      <c r="S26" s="2"/>
      <c r="T26" s="5">
        <v>2018</v>
      </c>
      <c r="U26" s="6">
        <v>16.53</v>
      </c>
      <c r="V26" s="6">
        <v>16.53</v>
      </c>
      <c r="W26" s="6">
        <v>16.53</v>
      </c>
      <c r="X26" s="6">
        <v>16.53</v>
      </c>
      <c r="Y26" s="6">
        <v>16.53</v>
      </c>
      <c r="Z26" s="9"/>
      <c r="AA26" s="6"/>
      <c r="AB26" s="6"/>
      <c r="AC26" s="6">
        <v>16.53</v>
      </c>
      <c r="AD26" s="6">
        <v>16.63</v>
      </c>
      <c r="AE26" s="6">
        <v>17.03</v>
      </c>
      <c r="AF26" s="6">
        <v>17.27</v>
      </c>
      <c r="AG26" s="10">
        <f t="shared" si="0"/>
        <v>16.678888888888892</v>
      </c>
    </row>
    <row r="27" spans="2:33">
      <c r="B27" s="26">
        <v>20</v>
      </c>
      <c r="C27" s="27">
        <v>16.41</v>
      </c>
      <c r="D27" s="27">
        <f>'[1]20'!$D$13</f>
        <v>18.899999999999999</v>
      </c>
      <c r="E27" s="27">
        <f>'[1]20'!$F$13</f>
        <v>19.5</v>
      </c>
      <c r="F27" s="27">
        <f>'[1]20'!$G$13</f>
        <v>19.850000000000001</v>
      </c>
      <c r="S27" s="2"/>
      <c r="T27" s="5">
        <v>2019</v>
      </c>
      <c r="U27" s="6">
        <v>17.34</v>
      </c>
      <c r="V27" s="6">
        <v>17.34</v>
      </c>
      <c r="W27" s="6">
        <v>16.78</v>
      </c>
      <c r="X27" s="6">
        <v>16.78</v>
      </c>
      <c r="Y27" s="6">
        <v>16.579999999999998</v>
      </c>
      <c r="Z27" s="9"/>
      <c r="AA27" s="6"/>
      <c r="AB27" s="6"/>
      <c r="AC27" s="6">
        <v>16.23</v>
      </c>
      <c r="AD27" s="6">
        <v>16.23</v>
      </c>
      <c r="AE27" s="6">
        <v>16.23</v>
      </c>
      <c r="AF27" s="6">
        <v>16.23</v>
      </c>
      <c r="AG27" s="10">
        <f t="shared" si="0"/>
        <v>16.637777777777778</v>
      </c>
    </row>
    <row r="28" spans="2:33">
      <c r="B28" s="28">
        <v>21</v>
      </c>
      <c r="C28" s="25">
        <v>16.41</v>
      </c>
      <c r="D28" s="25">
        <f>'[1]21'!$D$13</f>
        <v>18.899999999999999</v>
      </c>
      <c r="E28" s="25">
        <f>'[1]21'!$F$13</f>
        <v>19.5</v>
      </c>
      <c r="F28" s="25">
        <f>'[1]21'!$G$13</f>
        <v>19.850000000000001</v>
      </c>
      <c r="S28" s="2"/>
      <c r="T28" s="5">
        <v>2020</v>
      </c>
      <c r="U28" s="6">
        <v>16.649999999999999</v>
      </c>
      <c r="V28" s="6">
        <v>16.829999999999998</v>
      </c>
      <c r="W28" s="6">
        <v>16.012499999999996</v>
      </c>
      <c r="X28" s="6">
        <v>16.2</v>
      </c>
      <c r="Y28" s="6">
        <v>14.995000000000001</v>
      </c>
      <c r="Z28" s="9"/>
      <c r="AA28" s="6"/>
      <c r="AB28" s="6"/>
      <c r="AC28" s="6">
        <v>14.87</v>
      </c>
      <c r="AD28" s="6">
        <v>15.5</v>
      </c>
      <c r="AE28" s="6">
        <v>15.77</v>
      </c>
      <c r="AF28" s="6">
        <v>16.22</v>
      </c>
      <c r="AG28" s="10">
        <f t="shared" si="0"/>
        <v>15.894166666666669</v>
      </c>
    </row>
    <row r="29" spans="2:33">
      <c r="B29" s="26">
        <v>22</v>
      </c>
      <c r="C29" s="27">
        <v>16.41</v>
      </c>
      <c r="D29" s="27">
        <f>'[1]22'!$D$13</f>
        <v>18.899999999999999</v>
      </c>
      <c r="E29" s="27">
        <f>'[1]22'!$F$13</f>
        <v>19.5</v>
      </c>
      <c r="F29" s="27">
        <f>'[1]22'!$G$13</f>
        <v>19.850000000000001</v>
      </c>
      <c r="S29" s="2"/>
      <c r="T29" s="5" t="s">
        <v>27</v>
      </c>
      <c r="U29" s="6">
        <f>MAX(U23:U28)</f>
        <v>17.34</v>
      </c>
      <c r="V29" s="6">
        <f t="shared" ref="V29:AF29" si="1">MAX(V23:V28)</f>
        <v>17.34</v>
      </c>
      <c r="W29" s="6">
        <f t="shared" si="1"/>
        <v>16.78</v>
      </c>
      <c r="X29" s="6">
        <f t="shared" si="1"/>
        <v>16.78</v>
      </c>
      <c r="Y29" s="6">
        <f t="shared" si="1"/>
        <v>16.579999999999998</v>
      </c>
      <c r="Z29" s="6">
        <f t="shared" si="1"/>
        <v>16.23</v>
      </c>
      <c r="AA29" s="6">
        <f t="shared" si="1"/>
        <v>16.829999999999998</v>
      </c>
      <c r="AB29" s="6">
        <f t="shared" si="1"/>
        <v>16.53</v>
      </c>
      <c r="AC29" s="6">
        <f t="shared" si="1"/>
        <v>16.53</v>
      </c>
      <c r="AD29" s="6">
        <f t="shared" si="1"/>
        <v>16.63</v>
      </c>
      <c r="AE29" s="6">
        <f t="shared" si="1"/>
        <v>17.03</v>
      </c>
      <c r="AF29" s="6">
        <f t="shared" si="1"/>
        <v>17.27</v>
      </c>
      <c r="AG29" s="10">
        <f t="shared" si="0"/>
        <v>16.822500000000002</v>
      </c>
    </row>
    <row r="30" spans="2:33">
      <c r="B30" s="28">
        <v>23</v>
      </c>
      <c r="C30" s="25">
        <v>16.41</v>
      </c>
      <c r="D30" s="25">
        <f>'[1]23'!$D$13</f>
        <v>18.600000000000001</v>
      </c>
      <c r="E30" s="25">
        <f>'[1]23'!$F$13</f>
        <v>19.2</v>
      </c>
      <c r="F30" s="25">
        <f>'[1]23'!$G$13</f>
        <v>19.55</v>
      </c>
      <c r="S30" s="2"/>
      <c r="T30" s="5" t="s">
        <v>28</v>
      </c>
      <c r="U30" s="6">
        <f>MIN(U23:U28)</f>
        <v>13.82</v>
      </c>
      <c r="V30" s="6">
        <f t="shared" ref="V30:AF30" si="2">MIN(V23:V28)</f>
        <v>13.82</v>
      </c>
      <c r="W30" s="6">
        <f t="shared" si="2"/>
        <v>13.82</v>
      </c>
      <c r="X30" s="6">
        <f t="shared" si="2"/>
        <v>13.82</v>
      </c>
      <c r="Y30" s="6">
        <f t="shared" si="2"/>
        <v>13.82</v>
      </c>
      <c r="Z30" s="6">
        <f t="shared" si="2"/>
        <v>13.82</v>
      </c>
      <c r="AA30" s="6">
        <f t="shared" si="2"/>
        <v>16.829999999999998</v>
      </c>
      <c r="AB30" s="6">
        <f t="shared" si="2"/>
        <v>13.82</v>
      </c>
      <c r="AC30" s="6">
        <f t="shared" si="2"/>
        <v>13.82</v>
      </c>
      <c r="AD30" s="6">
        <f t="shared" si="2"/>
        <v>13.82</v>
      </c>
      <c r="AE30" s="6">
        <f t="shared" si="2"/>
        <v>13.82</v>
      </c>
      <c r="AF30" s="6">
        <f t="shared" si="2"/>
        <v>13.82</v>
      </c>
      <c r="AG30" s="10">
        <f t="shared" si="0"/>
        <v>14.070833333333331</v>
      </c>
    </row>
    <row r="31" spans="2:33">
      <c r="B31" s="26">
        <v>24</v>
      </c>
      <c r="C31" s="27">
        <v>16.41</v>
      </c>
      <c r="D31" s="27">
        <f>'[1]24'!$D$13</f>
        <v>18.600000000000001</v>
      </c>
      <c r="E31" s="27">
        <f>'[1]24'!$F$13</f>
        <v>19.2</v>
      </c>
      <c r="F31" s="27">
        <f>'[1]24'!$G$13</f>
        <v>19.55</v>
      </c>
      <c r="S31" s="2"/>
      <c r="T31" s="5" t="s">
        <v>29</v>
      </c>
      <c r="U31" s="6">
        <f>AVERAGE(U23:U28)</f>
        <v>16.116666666666664</v>
      </c>
      <c r="V31" s="6">
        <f t="shared" ref="V31:AF31" si="3">AVERAGE(V23:V28)</f>
        <v>16.163333333333334</v>
      </c>
      <c r="W31" s="6">
        <f t="shared" si="3"/>
        <v>15.883749999999997</v>
      </c>
      <c r="X31" s="6">
        <f t="shared" si="3"/>
        <v>15.914999999999999</v>
      </c>
      <c r="Y31" s="6">
        <f t="shared" si="3"/>
        <v>15.630833333333333</v>
      </c>
      <c r="Z31" s="6">
        <f t="shared" si="3"/>
        <v>15.025</v>
      </c>
      <c r="AA31" s="6">
        <f t="shared" si="3"/>
        <v>16.829999999999998</v>
      </c>
      <c r="AB31" s="6">
        <f t="shared" si="3"/>
        <v>15.175000000000001</v>
      </c>
      <c r="AC31" s="6">
        <f t="shared" si="3"/>
        <v>15.635</v>
      </c>
      <c r="AD31" s="6">
        <f t="shared" si="3"/>
        <v>15.756666666666668</v>
      </c>
      <c r="AE31" s="6">
        <f t="shared" si="3"/>
        <v>15.885</v>
      </c>
      <c r="AF31" s="6">
        <f t="shared" si="3"/>
        <v>16.100000000000001</v>
      </c>
      <c r="AG31" s="10">
        <f t="shared" si="0"/>
        <v>15.843020833333332</v>
      </c>
    </row>
    <row r="32" spans="2:33">
      <c r="B32" s="28">
        <v>25</v>
      </c>
      <c r="C32" s="25">
        <v>16.41</v>
      </c>
      <c r="D32" s="25">
        <f>'[1]25'!$D$13</f>
        <v>18.600000000000001</v>
      </c>
      <c r="E32" s="25">
        <f>'[1]25'!$F$13</f>
        <v>19.2</v>
      </c>
      <c r="F32" s="25">
        <f>'[1]25'!$G$13</f>
        <v>19.55</v>
      </c>
      <c r="S32" s="2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</row>
    <row r="33" spans="2:33">
      <c r="B33" s="26">
        <v>26</v>
      </c>
      <c r="C33" s="27"/>
      <c r="D33" s="44" t="s">
        <v>31</v>
      </c>
      <c r="E33" s="44"/>
      <c r="F33" s="27"/>
      <c r="S33" s="2"/>
      <c r="T33" s="3" t="s">
        <v>3</v>
      </c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</row>
    <row r="34" spans="2:33">
      <c r="B34" s="24">
        <v>27</v>
      </c>
      <c r="C34" s="25"/>
      <c r="D34" s="25"/>
      <c r="E34" s="25"/>
      <c r="F34" s="25"/>
      <c r="S34" s="2"/>
      <c r="T34" s="4"/>
      <c r="U34" s="8" t="s">
        <v>4</v>
      </c>
      <c r="V34" s="8" t="s">
        <v>5</v>
      </c>
      <c r="W34" s="8" t="s">
        <v>6</v>
      </c>
      <c r="X34" s="8" t="s">
        <v>7</v>
      </c>
      <c r="Y34" s="8" t="s">
        <v>8</v>
      </c>
      <c r="Z34" s="8" t="s">
        <v>9</v>
      </c>
      <c r="AA34" s="8" t="s">
        <v>10</v>
      </c>
      <c r="AB34" s="8" t="s">
        <v>11</v>
      </c>
      <c r="AC34" s="8" t="s">
        <v>12</v>
      </c>
      <c r="AD34" s="8" t="s">
        <v>13</v>
      </c>
      <c r="AE34" s="8" t="s">
        <v>14</v>
      </c>
      <c r="AF34" s="8" t="s">
        <v>15</v>
      </c>
      <c r="AG34" s="4"/>
    </row>
    <row r="35" spans="2:33">
      <c r="B35" s="26">
        <v>28</v>
      </c>
      <c r="C35" s="27"/>
      <c r="D35" s="27"/>
      <c r="E35" s="27"/>
      <c r="F35" s="27"/>
      <c r="S35" s="2"/>
      <c r="T35" s="5" t="s">
        <v>26</v>
      </c>
      <c r="U35" s="6">
        <f t="shared" ref="U35:AF37" si="4">U29</f>
        <v>17.34</v>
      </c>
      <c r="V35" s="6">
        <f t="shared" si="4"/>
        <v>17.34</v>
      </c>
      <c r="W35" s="6">
        <f t="shared" si="4"/>
        <v>16.78</v>
      </c>
      <c r="X35" s="6">
        <f t="shared" si="4"/>
        <v>16.78</v>
      </c>
      <c r="Y35" s="6">
        <f t="shared" si="4"/>
        <v>16.579999999999998</v>
      </c>
      <c r="Z35" s="6">
        <f t="shared" si="4"/>
        <v>16.23</v>
      </c>
      <c r="AA35" s="6">
        <f t="shared" ref="AA35:AB35" si="5">AA29</f>
        <v>16.829999999999998</v>
      </c>
      <c r="AB35" s="6">
        <f t="shared" si="5"/>
        <v>16.53</v>
      </c>
      <c r="AC35" s="6">
        <f t="shared" si="4"/>
        <v>16.53</v>
      </c>
      <c r="AD35" s="6">
        <f t="shared" si="4"/>
        <v>16.63</v>
      </c>
      <c r="AE35" s="6">
        <f t="shared" si="4"/>
        <v>17.03</v>
      </c>
      <c r="AF35" s="6">
        <f t="shared" si="4"/>
        <v>17.27</v>
      </c>
      <c r="AG35" s="4"/>
    </row>
    <row r="36" spans="2:33">
      <c r="B36" s="28">
        <v>29</v>
      </c>
      <c r="C36" s="25"/>
      <c r="D36" s="25"/>
      <c r="E36" s="25"/>
      <c r="F36" s="25"/>
      <c r="S36" s="2"/>
      <c r="T36" s="5"/>
      <c r="U36" s="6">
        <f t="shared" si="4"/>
        <v>13.82</v>
      </c>
      <c r="V36" s="6">
        <f t="shared" si="4"/>
        <v>13.82</v>
      </c>
      <c r="W36" s="6">
        <f t="shared" si="4"/>
        <v>13.82</v>
      </c>
      <c r="X36" s="6">
        <f t="shared" si="4"/>
        <v>13.82</v>
      </c>
      <c r="Y36" s="6">
        <f t="shared" si="4"/>
        <v>13.82</v>
      </c>
      <c r="Z36" s="6">
        <f t="shared" si="4"/>
        <v>13.82</v>
      </c>
      <c r="AA36" s="6">
        <f t="shared" ref="AA36:AB36" si="6">AA30</f>
        <v>16.829999999999998</v>
      </c>
      <c r="AB36" s="6">
        <f t="shared" si="6"/>
        <v>13.82</v>
      </c>
      <c r="AC36" s="6">
        <f t="shared" si="4"/>
        <v>13.82</v>
      </c>
      <c r="AD36" s="6">
        <f t="shared" si="4"/>
        <v>13.82</v>
      </c>
      <c r="AE36" s="6">
        <f t="shared" si="4"/>
        <v>13.82</v>
      </c>
      <c r="AF36" s="6">
        <f t="shared" si="4"/>
        <v>13.82</v>
      </c>
      <c r="AG36" s="4"/>
    </row>
    <row r="37" spans="2:33">
      <c r="B37" s="26">
        <v>30</v>
      </c>
      <c r="C37" s="27"/>
      <c r="D37" s="27"/>
      <c r="E37" s="27"/>
      <c r="F37" s="27"/>
      <c r="S37" s="2"/>
      <c r="T37" s="7" t="s">
        <v>29</v>
      </c>
      <c r="U37" s="11">
        <f t="shared" si="4"/>
        <v>16.116666666666664</v>
      </c>
      <c r="V37" s="11">
        <f t="shared" si="4"/>
        <v>16.163333333333334</v>
      </c>
      <c r="W37" s="11">
        <f t="shared" si="4"/>
        <v>15.883749999999997</v>
      </c>
      <c r="X37" s="11">
        <f t="shared" si="4"/>
        <v>15.914999999999999</v>
      </c>
      <c r="Y37" s="11">
        <f t="shared" si="4"/>
        <v>15.630833333333333</v>
      </c>
      <c r="Z37" s="11">
        <f t="shared" si="4"/>
        <v>15.025</v>
      </c>
      <c r="AA37" s="11">
        <f t="shared" ref="AA37:AB37" si="7">AA31</f>
        <v>16.829999999999998</v>
      </c>
      <c r="AB37" s="11">
        <f t="shared" si="7"/>
        <v>15.175000000000001</v>
      </c>
      <c r="AC37" s="11">
        <f t="shared" si="4"/>
        <v>15.635</v>
      </c>
      <c r="AD37" s="11">
        <f t="shared" si="4"/>
        <v>15.756666666666668</v>
      </c>
      <c r="AE37" s="11">
        <f t="shared" si="4"/>
        <v>15.885</v>
      </c>
      <c r="AF37" s="11">
        <f t="shared" si="4"/>
        <v>16.100000000000001</v>
      </c>
      <c r="AG37" s="4"/>
    </row>
    <row r="38" spans="2:33">
      <c r="B38" s="28">
        <v>31</v>
      </c>
      <c r="C38" s="25"/>
      <c r="D38" s="25"/>
      <c r="E38" s="25"/>
      <c r="F38" s="25"/>
      <c r="S38" s="2"/>
      <c r="T38" s="5">
        <v>2021</v>
      </c>
      <c r="U38" s="12">
        <f>AVERAGE(D8:D11)</f>
        <v>16.979999999999997</v>
      </c>
      <c r="V38" s="12">
        <f>AVERAGE(D12:D15)</f>
        <v>17.43</v>
      </c>
      <c r="W38" s="12">
        <f>AVERAGE(D16:D19)</f>
        <v>17.654675513564843</v>
      </c>
      <c r="X38" s="12">
        <f>AVERAGE(D20:D24)</f>
        <v>18.286000000000001</v>
      </c>
      <c r="Y38" s="12">
        <f>AVERAGE(D25:D28)</f>
        <v>18.899999999999999</v>
      </c>
      <c r="Z38" s="12">
        <f>AVERAGE(D29:D32)</f>
        <v>18.675000000000001</v>
      </c>
      <c r="AA38" s="12"/>
      <c r="AB38" s="12"/>
      <c r="AC38" s="12">
        <f>AVERAGE(D42:D46)</f>
        <v>21.1</v>
      </c>
      <c r="AD38" s="12">
        <f>AVERAGE(D47:D50)</f>
        <v>22.689999999999998</v>
      </c>
      <c r="AE38" s="12">
        <f>AVERAGE(D50:D53)</f>
        <v>25.54</v>
      </c>
      <c r="AF38" s="12">
        <f>AVERAGE(D55:D59)</f>
        <v>26.619999999999997</v>
      </c>
      <c r="AG38" s="4"/>
    </row>
    <row r="39" spans="2:33">
      <c r="B39" s="26">
        <v>32</v>
      </c>
      <c r="C39" s="27"/>
      <c r="D39" s="27"/>
      <c r="E39" s="27"/>
      <c r="F39" s="27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2:33">
      <c r="B40" s="28">
        <v>33</v>
      </c>
      <c r="C40" s="25"/>
      <c r="D40" s="25"/>
      <c r="E40" s="25"/>
      <c r="F40" s="25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2:33">
      <c r="B41" s="26">
        <v>34</v>
      </c>
      <c r="C41" s="27"/>
      <c r="D41" s="27"/>
      <c r="E41" s="27" t="s">
        <v>32</v>
      </c>
      <c r="F41" s="27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2:33">
      <c r="B42" s="28">
        <v>35</v>
      </c>
      <c r="C42" s="25">
        <v>20.5732</v>
      </c>
      <c r="D42" s="25">
        <f>'[1]35'!$D$13</f>
        <v>21.04</v>
      </c>
      <c r="E42" s="25">
        <f>'[1]35'!$F$13</f>
        <v>21.64</v>
      </c>
      <c r="F42" s="25">
        <f>'[1]35'!$G$13</f>
        <v>21.990000000000002</v>
      </c>
      <c r="S42" s="2"/>
      <c r="T42" s="3" t="s">
        <v>24</v>
      </c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2:33">
      <c r="B43" s="26">
        <v>36</v>
      </c>
      <c r="C43" s="27">
        <v>20.5732</v>
      </c>
      <c r="D43" s="27">
        <f>'[1]36'!$D$13</f>
        <v>21.04</v>
      </c>
      <c r="E43" s="27">
        <f>'[1]36'!$F$13</f>
        <v>21.64</v>
      </c>
      <c r="F43" s="27">
        <f>'[1]36'!$G$13</f>
        <v>21.990000000000002</v>
      </c>
      <c r="S43" s="2"/>
      <c r="T43" s="4"/>
      <c r="U43" s="13" t="s">
        <v>4</v>
      </c>
      <c r="V43" s="13" t="s">
        <v>5</v>
      </c>
      <c r="W43" s="13" t="s">
        <v>6</v>
      </c>
      <c r="X43" s="13" t="s">
        <v>7</v>
      </c>
      <c r="Y43" s="13" t="s">
        <v>8</v>
      </c>
      <c r="Z43" s="13" t="s">
        <v>9</v>
      </c>
      <c r="AA43" s="13" t="s">
        <v>10</v>
      </c>
      <c r="AB43" s="13" t="s">
        <v>11</v>
      </c>
      <c r="AC43" s="13" t="s">
        <v>12</v>
      </c>
      <c r="AD43" s="13" t="s">
        <v>13</v>
      </c>
      <c r="AE43" s="13" t="s">
        <v>14</v>
      </c>
      <c r="AF43" s="13" t="s">
        <v>15</v>
      </c>
      <c r="AG43" s="13" t="s">
        <v>16</v>
      </c>
    </row>
    <row r="44" spans="2:33">
      <c r="B44" s="28">
        <v>37</v>
      </c>
      <c r="C44" s="25">
        <v>20.5732</v>
      </c>
      <c r="D44" s="25">
        <f>'[1]37'!$D$13</f>
        <v>21.04</v>
      </c>
      <c r="E44" s="25">
        <f>'[1]37'!$F$13</f>
        <v>21.64</v>
      </c>
      <c r="F44" s="25">
        <f>'[1]37'!$G$13</f>
        <v>21.990000000000002</v>
      </c>
      <c r="S44" s="2"/>
      <c r="T44" s="5">
        <v>2015</v>
      </c>
      <c r="U44" s="6">
        <v>18.619999999999997</v>
      </c>
      <c r="V44" s="6">
        <v>18.619999999999997</v>
      </c>
      <c r="W44" s="6">
        <v>18.619999999999997</v>
      </c>
      <c r="X44" s="6">
        <v>19.350000000000001</v>
      </c>
      <c r="Y44" s="6">
        <v>19.350000000000001</v>
      </c>
      <c r="Z44" s="9">
        <v>18.950000000000003</v>
      </c>
      <c r="AA44" s="6">
        <v>20</v>
      </c>
      <c r="AB44" s="6">
        <v>20.329999999999998</v>
      </c>
      <c r="AC44" s="6">
        <v>20.420000000000002</v>
      </c>
      <c r="AD44" s="6">
        <v>19.880000000000003</v>
      </c>
      <c r="AE44" s="6">
        <v>19.579999999999998</v>
      </c>
      <c r="AF44" s="6">
        <v>19.28</v>
      </c>
      <c r="AG44" s="10">
        <f>AVERAGE(U44:AF44)</f>
        <v>19.416666666666664</v>
      </c>
    </row>
    <row r="45" spans="2:33">
      <c r="B45" s="26">
        <v>38</v>
      </c>
      <c r="C45" s="27">
        <v>20.5732</v>
      </c>
      <c r="D45" s="27">
        <f>'[1]38'!$D$13</f>
        <v>21.04</v>
      </c>
      <c r="E45" s="27">
        <f>'[1]38'!$F$13</f>
        <v>21.64</v>
      </c>
      <c r="F45" s="27">
        <f>'[1]38'!$G$13</f>
        <v>21.990000000000002</v>
      </c>
      <c r="S45" s="2"/>
      <c r="T45" s="5">
        <v>2016</v>
      </c>
      <c r="U45" s="6">
        <v>19.28</v>
      </c>
      <c r="V45" s="6">
        <v>18.68</v>
      </c>
      <c r="W45" s="6">
        <v>18.560000000000002</v>
      </c>
      <c r="X45" s="6">
        <v>18.560000000000002</v>
      </c>
      <c r="Y45" s="6">
        <v>18.560000000000002</v>
      </c>
      <c r="Z45" s="9">
        <v>17.850000000000001</v>
      </c>
      <c r="AA45" s="6">
        <v>17.25</v>
      </c>
      <c r="AB45" s="6">
        <v>15.67</v>
      </c>
      <c r="AC45" s="6">
        <v>15.67</v>
      </c>
      <c r="AD45" s="6">
        <v>15.67</v>
      </c>
      <c r="AE45" s="6">
        <v>15.67</v>
      </c>
      <c r="AF45" s="6">
        <v>16.269999999999996</v>
      </c>
      <c r="AG45" s="10">
        <f t="shared" ref="AG45:AG52" si="8">AVERAGE(U45:AF45)</f>
        <v>17.307499999999994</v>
      </c>
    </row>
    <row r="46" spans="2:33">
      <c r="B46" s="28">
        <v>39</v>
      </c>
      <c r="C46" s="25">
        <v>20.5732</v>
      </c>
      <c r="D46" s="25">
        <f>'[1]39'!$D$13</f>
        <v>21.34</v>
      </c>
      <c r="E46" s="25">
        <f>'[1]39'!$F$13</f>
        <v>21.94</v>
      </c>
      <c r="F46" s="25">
        <f>'[1]39'!$G$13</f>
        <v>22.59</v>
      </c>
      <c r="S46" s="2"/>
      <c r="T46" s="5">
        <v>2017</v>
      </c>
      <c r="U46" s="6">
        <v>16.689999999999998</v>
      </c>
      <c r="V46" s="6">
        <v>16.689999999999998</v>
      </c>
      <c r="W46" s="6">
        <v>16.07</v>
      </c>
      <c r="X46" s="6">
        <v>16.07</v>
      </c>
      <c r="Y46" s="6">
        <v>16.57</v>
      </c>
      <c r="Z46" s="9">
        <v>16.82</v>
      </c>
      <c r="AA46" s="6">
        <v>17.25</v>
      </c>
      <c r="AB46" s="6">
        <v>17.53</v>
      </c>
      <c r="AC46" s="6">
        <v>17.850000000000001</v>
      </c>
      <c r="AD46" s="6">
        <v>18.450000000000003</v>
      </c>
      <c r="AE46" s="6">
        <v>18.649999999999999</v>
      </c>
      <c r="AF46" s="6">
        <v>18.829999999999998</v>
      </c>
      <c r="AG46" s="10">
        <f t="shared" si="8"/>
        <v>17.28916666666667</v>
      </c>
    </row>
    <row r="47" spans="2:33">
      <c r="B47" s="26">
        <v>40</v>
      </c>
      <c r="C47" s="27">
        <v>20.5732</v>
      </c>
      <c r="D47" s="27">
        <f>'[1]40'!$D$13</f>
        <v>21.64</v>
      </c>
      <c r="E47" s="27">
        <f>'[1]40'!$F$13</f>
        <v>22.24</v>
      </c>
      <c r="F47" s="27">
        <f>'[1]40'!$G$13</f>
        <v>23.19</v>
      </c>
      <c r="S47" s="2"/>
      <c r="T47" s="5">
        <v>2018</v>
      </c>
      <c r="U47" s="6">
        <v>18.950000000000003</v>
      </c>
      <c r="V47" s="6">
        <v>18.950000000000003</v>
      </c>
      <c r="W47" s="6">
        <v>19.32</v>
      </c>
      <c r="X47" s="6">
        <v>19.880000000000003</v>
      </c>
      <c r="Y47" s="6">
        <v>19.939999999999998</v>
      </c>
      <c r="Z47" s="9">
        <v>19.979999999999997</v>
      </c>
      <c r="AA47" s="6">
        <v>20</v>
      </c>
      <c r="AB47" s="6">
        <v>18.380000000000003</v>
      </c>
      <c r="AC47" s="6">
        <v>19.28</v>
      </c>
      <c r="AD47" s="6">
        <v>19.950000000000003</v>
      </c>
      <c r="AE47" s="6">
        <v>20.009999999999998</v>
      </c>
      <c r="AF47" s="6">
        <v>21.380000000000003</v>
      </c>
      <c r="AG47" s="10">
        <f t="shared" si="8"/>
        <v>19.668333333333333</v>
      </c>
    </row>
    <row r="48" spans="2:33">
      <c r="B48" s="28">
        <v>41</v>
      </c>
      <c r="C48" s="25">
        <v>20.5732</v>
      </c>
      <c r="D48" s="25">
        <f>'[1]41'!$D$13</f>
        <v>21.94</v>
      </c>
      <c r="E48" s="25">
        <f>'[1]41'!$F$13</f>
        <v>22.54</v>
      </c>
      <c r="F48" s="25">
        <f>'[1]41'!$G$13</f>
        <v>22.89</v>
      </c>
      <c r="S48" s="2"/>
      <c r="T48" s="5">
        <v>2019</v>
      </c>
      <c r="U48" s="6">
        <v>20.67</v>
      </c>
      <c r="V48" s="6">
        <v>20.32</v>
      </c>
      <c r="W48" s="6">
        <v>19.759999999999998</v>
      </c>
      <c r="X48" s="6">
        <v>19.520000000000003</v>
      </c>
      <c r="Y48" s="6">
        <v>19.410000000000004</v>
      </c>
      <c r="Z48" s="9">
        <v>19.54</v>
      </c>
      <c r="AA48" s="6">
        <v>20.270000000000003</v>
      </c>
      <c r="AB48" s="6">
        <v>20.270000000000003</v>
      </c>
      <c r="AC48" s="6">
        <v>19.97</v>
      </c>
      <c r="AD48" s="6">
        <v>20.18</v>
      </c>
      <c r="AE48" s="6">
        <v>20.18</v>
      </c>
      <c r="AF48" s="6">
        <v>20.5</v>
      </c>
      <c r="AG48" s="10">
        <f t="shared" si="8"/>
        <v>20.049166666666668</v>
      </c>
    </row>
    <row r="49" spans="2:33">
      <c r="B49" s="26">
        <v>42</v>
      </c>
      <c r="C49" s="27">
        <v>20.5732</v>
      </c>
      <c r="D49" s="27">
        <f>'[1]42'!$D$13</f>
        <v>23.44</v>
      </c>
      <c r="E49" s="27">
        <f>'[1]42'!$F$13</f>
        <v>24.04</v>
      </c>
      <c r="F49" s="27">
        <f>'[1]42'!$G$13</f>
        <v>24.39</v>
      </c>
      <c r="S49" s="2"/>
      <c r="T49" s="5">
        <v>2020</v>
      </c>
      <c r="U49" s="6">
        <v>17.5</v>
      </c>
      <c r="V49" s="6">
        <v>17.559000000000001</v>
      </c>
      <c r="W49" s="6">
        <v>16.862500000000001</v>
      </c>
      <c r="X49" s="6">
        <v>17.122000000000003</v>
      </c>
      <c r="Y49" s="6">
        <v>15.844999999999999</v>
      </c>
      <c r="Z49" s="9"/>
      <c r="AA49" s="6"/>
      <c r="AB49" s="6"/>
      <c r="AC49" s="6">
        <v>16.37</v>
      </c>
      <c r="AD49" s="6">
        <v>16.45</v>
      </c>
      <c r="AE49" s="6">
        <v>16.720000000000002</v>
      </c>
      <c r="AF49" s="6">
        <v>17.18</v>
      </c>
      <c r="AG49" s="10">
        <f t="shared" si="8"/>
        <v>16.845388888888891</v>
      </c>
    </row>
    <row r="50" spans="2:33">
      <c r="B50" s="28">
        <v>43</v>
      </c>
      <c r="C50" s="25">
        <v>20.5732</v>
      </c>
      <c r="D50" s="25">
        <f>'[1]43'!$D$13</f>
        <v>23.74</v>
      </c>
      <c r="E50" s="25">
        <f>'[1]43'!$F$13</f>
        <v>24.34</v>
      </c>
      <c r="F50" s="25">
        <f>'[1]43'!$G$13</f>
        <v>24.69</v>
      </c>
      <c r="S50" s="2"/>
      <c r="T50" s="5" t="s">
        <v>27</v>
      </c>
      <c r="U50" s="6">
        <f>MAX(U44:U49)</f>
        <v>20.67</v>
      </c>
      <c r="V50" s="6">
        <f t="shared" ref="V50:AF50" si="9">MAX(V44:V49)</f>
        <v>20.32</v>
      </c>
      <c r="W50" s="6">
        <f t="shared" si="9"/>
        <v>19.759999999999998</v>
      </c>
      <c r="X50" s="6">
        <f t="shared" si="9"/>
        <v>19.880000000000003</v>
      </c>
      <c r="Y50" s="6">
        <f t="shared" si="9"/>
        <v>19.939999999999998</v>
      </c>
      <c r="Z50" s="6">
        <f t="shared" si="9"/>
        <v>19.979999999999997</v>
      </c>
      <c r="AA50" s="6">
        <f t="shared" si="9"/>
        <v>20.270000000000003</v>
      </c>
      <c r="AB50" s="6">
        <f t="shared" si="9"/>
        <v>20.329999999999998</v>
      </c>
      <c r="AC50" s="6">
        <f t="shared" si="9"/>
        <v>20.420000000000002</v>
      </c>
      <c r="AD50" s="6">
        <f t="shared" si="9"/>
        <v>20.18</v>
      </c>
      <c r="AE50" s="6">
        <f t="shared" si="9"/>
        <v>20.18</v>
      </c>
      <c r="AF50" s="6">
        <f t="shared" si="9"/>
        <v>21.380000000000003</v>
      </c>
      <c r="AG50" s="10">
        <f t="shared" si="8"/>
        <v>20.275833333333335</v>
      </c>
    </row>
    <row r="51" spans="2:33">
      <c r="B51" s="26">
        <v>44</v>
      </c>
      <c r="C51" s="27">
        <v>20.5732</v>
      </c>
      <c r="D51" s="27">
        <f>'[1]44'!$D$13</f>
        <v>25.54</v>
      </c>
      <c r="E51" s="27">
        <f>'[1]44'!$F$13</f>
        <v>26.14</v>
      </c>
      <c r="F51" s="27">
        <f>'[1]44'!$G$13</f>
        <v>26.49</v>
      </c>
      <c r="S51" s="2"/>
      <c r="T51" s="5" t="s">
        <v>28</v>
      </c>
      <c r="U51" s="6">
        <f>MIN(U44:U49)</f>
        <v>16.689999999999998</v>
      </c>
      <c r="V51" s="6">
        <f t="shared" ref="V51:AF51" si="10">MIN(V44:V49)</f>
        <v>16.689999999999998</v>
      </c>
      <c r="W51" s="6">
        <f t="shared" si="10"/>
        <v>16.07</v>
      </c>
      <c r="X51" s="6">
        <f t="shared" si="10"/>
        <v>16.07</v>
      </c>
      <c r="Y51" s="6">
        <f t="shared" si="10"/>
        <v>15.844999999999999</v>
      </c>
      <c r="Z51" s="6">
        <f t="shared" si="10"/>
        <v>16.82</v>
      </c>
      <c r="AA51" s="6">
        <f t="shared" si="10"/>
        <v>17.25</v>
      </c>
      <c r="AB51" s="6">
        <f t="shared" si="10"/>
        <v>15.67</v>
      </c>
      <c r="AC51" s="6">
        <f t="shared" si="10"/>
        <v>15.67</v>
      </c>
      <c r="AD51" s="6">
        <f t="shared" si="10"/>
        <v>15.67</v>
      </c>
      <c r="AE51" s="6">
        <f t="shared" si="10"/>
        <v>15.67</v>
      </c>
      <c r="AF51" s="6">
        <f t="shared" si="10"/>
        <v>16.269999999999996</v>
      </c>
      <c r="AG51" s="10">
        <f t="shared" si="8"/>
        <v>16.198749999999993</v>
      </c>
    </row>
    <row r="52" spans="2:33">
      <c r="B52" s="28">
        <v>45</v>
      </c>
      <c r="C52" s="25">
        <v>20.5732</v>
      </c>
      <c r="D52" s="25">
        <f>'[1]45'!$D$13</f>
        <v>25.84</v>
      </c>
      <c r="E52" s="25">
        <f>'[1]45'!$F$13</f>
        <v>26.44</v>
      </c>
      <c r="F52" s="25">
        <f>'[1]45'!$G$13</f>
        <v>26.79</v>
      </c>
      <c r="S52" s="2"/>
      <c r="T52" s="5" t="s">
        <v>29</v>
      </c>
      <c r="U52" s="6">
        <f>AVERAGE(U44:U49)</f>
        <v>18.618333333333332</v>
      </c>
      <c r="V52" s="6">
        <f t="shared" ref="V52:AF52" si="11">AVERAGE(V44:V49)</f>
        <v>18.46983333333333</v>
      </c>
      <c r="W52" s="6">
        <f t="shared" si="11"/>
        <v>18.198749999999997</v>
      </c>
      <c r="X52" s="6">
        <f t="shared" si="11"/>
        <v>18.417000000000005</v>
      </c>
      <c r="Y52" s="6">
        <f t="shared" si="11"/>
        <v>18.279166666666669</v>
      </c>
      <c r="Z52" s="6">
        <f t="shared" si="11"/>
        <v>18.627999999999997</v>
      </c>
      <c r="AA52" s="6">
        <f t="shared" si="11"/>
        <v>18.954000000000001</v>
      </c>
      <c r="AB52" s="6">
        <f t="shared" si="11"/>
        <v>18.436</v>
      </c>
      <c r="AC52" s="6">
        <f t="shared" si="11"/>
        <v>18.260000000000002</v>
      </c>
      <c r="AD52" s="6">
        <f t="shared" si="11"/>
        <v>18.430000000000003</v>
      </c>
      <c r="AE52" s="6">
        <f t="shared" si="11"/>
        <v>18.468333333333334</v>
      </c>
      <c r="AF52" s="6">
        <f t="shared" si="11"/>
        <v>18.906666666666666</v>
      </c>
      <c r="AG52" s="10">
        <f t="shared" si="8"/>
        <v>18.505506944444445</v>
      </c>
    </row>
    <row r="53" spans="2:33">
      <c r="B53" s="26">
        <v>46</v>
      </c>
      <c r="C53" s="27">
        <v>20.5732</v>
      </c>
      <c r="D53" s="27">
        <f>'[1]46'!$D$13</f>
        <v>27.04</v>
      </c>
      <c r="E53" s="27">
        <f>'[1]46'!$F$13</f>
        <v>27.64</v>
      </c>
      <c r="F53" s="27">
        <f>'[1]46'!$G$13</f>
        <v>27.99</v>
      </c>
      <c r="S53" s="2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2:33">
      <c r="B54" s="28">
        <v>47</v>
      </c>
      <c r="C54" s="25">
        <v>20.5732</v>
      </c>
      <c r="D54" s="25">
        <f>'[1]47'!$D$13</f>
        <v>27.04</v>
      </c>
      <c r="E54" s="25">
        <f>'[1]47'!$F$13</f>
        <v>27.64</v>
      </c>
      <c r="F54" s="25">
        <f>'[1]47'!$G$13</f>
        <v>27.99</v>
      </c>
      <c r="S54" s="2"/>
      <c r="T54" s="3" t="s">
        <v>3</v>
      </c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spans="2:33">
      <c r="B55" s="26">
        <v>48</v>
      </c>
      <c r="C55" s="27">
        <v>20.5732</v>
      </c>
      <c r="D55" s="27">
        <f>'[1]48'!$D$13</f>
        <v>27.04</v>
      </c>
      <c r="E55" s="27">
        <f>'[1]48'!$F$13</f>
        <v>27.64</v>
      </c>
      <c r="F55" s="27">
        <f>'[1]48'!$G$13</f>
        <v>27.99</v>
      </c>
      <c r="S55" s="2"/>
      <c r="T55" s="4"/>
      <c r="U55" s="13" t="s">
        <v>4</v>
      </c>
      <c r="V55" s="13" t="s">
        <v>5</v>
      </c>
      <c r="W55" s="13" t="s">
        <v>6</v>
      </c>
      <c r="X55" s="13" t="s">
        <v>7</v>
      </c>
      <c r="Y55" s="13" t="s">
        <v>8</v>
      </c>
      <c r="Z55" s="13" t="s">
        <v>9</v>
      </c>
      <c r="AA55" s="13" t="s">
        <v>10</v>
      </c>
      <c r="AB55" s="13" t="s">
        <v>11</v>
      </c>
      <c r="AC55" s="13" t="s">
        <v>12</v>
      </c>
      <c r="AD55" s="13" t="s">
        <v>13</v>
      </c>
      <c r="AE55" s="13" t="s">
        <v>14</v>
      </c>
      <c r="AF55" s="13" t="s">
        <v>15</v>
      </c>
      <c r="AG55" s="4"/>
    </row>
    <row r="56" spans="2:33">
      <c r="B56" s="28">
        <v>49</v>
      </c>
      <c r="C56" s="25">
        <v>20.5732</v>
      </c>
      <c r="D56" s="25">
        <f>'[1]49'!$D$13</f>
        <v>26.74</v>
      </c>
      <c r="E56" s="25">
        <f>'[1]49'!$F$13</f>
        <v>27.34</v>
      </c>
      <c r="F56" s="25">
        <f>'[1]49'!$G$13</f>
        <v>27.69</v>
      </c>
      <c r="S56" s="2"/>
      <c r="T56" s="5" t="s">
        <v>26</v>
      </c>
      <c r="U56" s="6">
        <f t="shared" ref="U56:AF58" si="12">U50</f>
        <v>20.67</v>
      </c>
      <c r="V56" s="6">
        <f t="shared" si="12"/>
        <v>20.32</v>
      </c>
      <c r="W56" s="6">
        <f t="shared" si="12"/>
        <v>19.759999999999998</v>
      </c>
      <c r="X56" s="6">
        <f t="shared" si="12"/>
        <v>19.880000000000003</v>
      </c>
      <c r="Y56" s="6">
        <f t="shared" si="12"/>
        <v>19.939999999999998</v>
      </c>
      <c r="Z56" s="6">
        <f t="shared" si="12"/>
        <v>19.979999999999997</v>
      </c>
      <c r="AA56" s="6">
        <f t="shared" si="12"/>
        <v>20.270000000000003</v>
      </c>
      <c r="AB56" s="6">
        <f t="shared" si="12"/>
        <v>20.329999999999998</v>
      </c>
      <c r="AC56" s="6">
        <f t="shared" si="12"/>
        <v>20.420000000000002</v>
      </c>
      <c r="AD56" s="6">
        <f t="shared" si="12"/>
        <v>20.18</v>
      </c>
      <c r="AE56" s="6">
        <f t="shared" si="12"/>
        <v>20.18</v>
      </c>
      <c r="AF56" s="6">
        <f t="shared" si="12"/>
        <v>21.380000000000003</v>
      </c>
      <c r="AG56" s="4"/>
    </row>
    <row r="57" spans="2:33">
      <c r="B57" s="26">
        <v>50</v>
      </c>
      <c r="C57" s="27">
        <v>20.5732</v>
      </c>
      <c r="D57" s="27">
        <f>'[1]50'!$D$13</f>
        <v>26.44</v>
      </c>
      <c r="E57" s="27">
        <f>'[1]50'!$F$13</f>
        <v>27.04</v>
      </c>
      <c r="F57" s="27">
        <f>'[1]50'!$G$13</f>
        <v>27.39</v>
      </c>
      <c r="S57" s="2"/>
      <c r="T57" s="5"/>
      <c r="U57" s="6">
        <f t="shared" si="12"/>
        <v>16.689999999999998</v>
      </c>
      <c r="V57" s="6">
        <f t="shared" si="12"/>
        <v>16.689999999999998</v>
      </c>
      <c r="W57" s="6">
        <f t="shared" si="12"/>
        <v>16.07</v>
      </c>
      <c r="X57" s="6">
        <f t="shared" si="12"/>
        <v>16.07</v>
      </c>
      <c r="Y57" s="6">
        <f t="shared" si="12"/>
        <v>15.844999999999999</v>
      </c>
      <c r="Z57" s="6">
        <f t="shared" si="12"/>
        <v>16.82</v>
      </c>
      <c r="AA57" s="6">
        <f t="shared" si="12"/>
        <v>17.25</v>
      </c>
      <c r="AB57" s="6">
        <f t="shared" si="12"/>
        <v>15.67</v>
      </c>
      <c r="AC57" s="6">
        <f t="shared" si="12"/>
        <v>15.67</v>
      </c>
      <c r="AD57" s="6">
        <f t="shared" si="12"/>
        <v>15.67</v>
      </c>
      <c r="AE57" s="6">
        <f t="shared" si="12"/>
        <v>15.67</v>
      </c>
      <c r="AF57" s="6">
        <f t="shared" si="12"/>
        <v>16.269999999999996</v>
      </c>
      <c r="AG57" s="4"/>
    </row>
    <row r="58" spans="2:33">
      <c r="B58" s="28">
        <v>51</v>
      </c>
      <c r="C58" s="25">
        <v>20.5732</v>
      </c>
      <c r="D58" s="25">
        <f>'[1]51'!$D$13</f>
        <v>26.44</v>
      </c>
      <c r="E58" s="25">
        <f>'[1]51'!$F$13</f>
        <v>27.04</v>
      </c>
      <c r="F58" s="25">
        <f>'[1]51'!$G$13</f>
        <v>27.39</v>
      </c>
      <c r="S58" s="2"/>
      <c r="T58" s="7" t="s">
        <v>29</v>
      </c>
      <c r="U58" s="11">
        <f t="shared" si="12"/>
        <v>18.618333333333332</v>
      </c>
      <c r="V58" s="11">
        <f t="shared" si="12"/>
        <v>18.46983333333333</v>
      </c>
      <c r="W58" s="11">
        <f t="shared" si="12"/>
        <v>18.198749999999997</v>
      </c>
      <c r="X58" s="11">
        <f t="shared" si="12"/>
        <v>18.417000000000005</v>
      </c>
      <c r="Y58" s="11">
        <f t="shared" si="12"/>
        <v>18.279166666666669</v>
      </c>
      <c r="Z58" s="11">
        <f t="shared" si="12"/>
        <v>18.627999999999997</v>
      </c>
      <c r="AA58" s="11">
        <f t="shared" si="12"/>
        <v>18.954000000000001</v>
      </c>
      <c r="AB58" s="11">
        <f t="shared" si="12"/>
        <v>18.436</v>
      </c>
      <c r="AC58" s="11">
        <f t="shared" si="12"/>
        <v>18.260000000000002</v>
      </c>
      <c r="AD58" s="11">
        <f t="shared" si="12"/>
        <v>18.430000000000003</v>
      </c>
      <c r="AE58" s="11">
        <f t="shared" si="12"/>
        <v>18.468333333333334</v>
      </c>
      <c r="AF58" s="11">
        <f t="shared" si="12"/>
        <v>18.906666666666666</v>
      </c>
      <c r="AG58" s="4"/>
    </row>
    <row r="59" spans="2:33">
      <c r="B59" s="26">
        <v>52</v>
      </c>
      <c r="C59" s="27">
        <v>20.5732</v>
      </c>
      <c r="D59" s="27">
        <f>'[1]52'!$D$13</f>
        <v>26.44</v>
      </c>
      <c r="E59" s="27">
        <f>'[1]52'!$F$13</f>
        <v>27.04</v>
      </c>
      <c r="F59" s="27">
        <f>'[1]52'!$G$13</f>
        <v>27.39</v>
      </c>
      <c r="S59" s="2"/>
      <c r="T59" s="5">
        <v>2021</v>
      </c>
      <c r="U59" s="12">
        <f>AVERAGE(F8:F11)</f>
        <v>17.93</v>
      </c>
      <c r="V59" s="12">
        <f>AVERAGE(F12:F15)</f>
        <v>18.38</v>
      </c>
      <c r="W59" s="12">
        <f>AVERAGE(F16:F19)</f>
        <v>18.604675513564843</v>
      </c>
      <c r="X59" s="12">
        <f>AVERAGE(F20:F24)</f>
        <v>19.235999999999997</v>
      </c>
      <c r="Y59" s="12">
        <f>AVERAGE(F25:F28)</f>
        <v>19.850000000000001</v>
      </c>
      <c r="Z59" s="12">
        <f>AVERAGE(F29:F32)</f>
        <v>19.625</v>
      </c>
      <c r="AA59" s="12"/>
      <c r="AB59" s="12"/>
      <c r="AC59" s="12">
        <f>AVERAGE(F42:F46)</f>
        <v>22.110000000000003</v>
      </c>
      <c r="AD59" s="12">
        <f>AVERAGE(F47:F50)</f>
        <v>23.79</v>
      </c>
      <c r="AE59" s="12">
        <f>AVERAGE(F50:F53)</f>
        <v>26.49</v>
      </c>
      <c r="AF59" s="12">
        <f>AVERAGE(F55:F59)</f>
        <v>27.57</v>
      </c>
      <c r="AG59" s="4"/>
    </row>
    <row r="60" spans="2:33">
      <c r="B60" s="29"/>
      <c r="C60" s="30"/>
      <c r="D60" s="30"/>
      <c r="E60" s="30"/>
      <c r="F60" s="30"/>
    </row>
    <row r="61" spans="2:33" ht="15.75" thickBot="1"/>
    <row r="62" spans="2:33">
      <c r="B62" s="14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6"/>
      <c r="T62" s="38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</row>
    <row r="63" spans="2:33" ht="15.75">
      <c r="B63" s="36" t="s">
        <v>33</v>
      </c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9"/>
      <c r="T63" s="38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</row>
    <row r="64" spans="2:33" ht="15.75">
      <c r="B64" s="36" t="s">
        <v>34</v>
      </c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9"/>
      <c r="T64" s="38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</row>
    <row r="65" spans="2:32" ht="15.75">
      <c r="B65" s="36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9"/>
      <c r="T65" s="38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</row>
    <row r="66" spans="2:32">
      <c r="B66" s="17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9"/>
      <c r="T66" s="38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</row>
    <row r="67" spans="2:32" ht="15.75" thickBot="1">
      <c r="B67" s="20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2"/>
      <c r="T67" s="38">
        <f>(D8-C8)/C8</f>
        <v>2.5594149908592208E-2</v>
      </c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</row>
    <row r="68" spans="2:32">
      <c r="T68" s="38">
        <f t="shared" ref="T68:T92" si="13">(D9-C9)/C9</f>
        <v>2.5594149908592208E-2</v>
      </c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</row>
    <row r="69" spans="2:32">
      <c r="T69" s="38">
        <f t="shared" si="13"/>
        <v>2.5594149908592208E-2</v>
      </c>
    </row>
    <row r="70" spans="2:32">
      <c r="T70" s="38">
        <f t="shared" si="13"/>
        <v>6.2157221206581327E-2</v>
      </c>
    </row>
    <row r="71" spans="2:32">
      <c r="T71" s="38">
        <f t="shared" si="13"/>
        <v>6.2157221206581327E-2</v>
      </c>
    </row>
    <row r="72" spans="2:32">
      <c r="T72" s="38">
        <f t="shared" si="13"/>
        <v>6.2157221206581327E-2</v>
      </c>
    </row>
    <row r="73" spans="2:32">
      <c r="T73" s="38">
        <f t="shared" si="13"/>
        <v>6.2157221206581327E-2</v>
      </c>
    </row>
    <row r="74" spans="2:32">
      <c r="T74" s="38">
        <f t="shared" si="13"/>
        <v>6.2157221206581327E-2</v>
      </c>
    </row>
    <row r="75" spans="2:32">
      <c r="T75" s="38">
        <f t="shared" si="13"/>
        <v>6.2157221206581327E-2</v>
      </c>
    </row>
    <row r="76" spans="2:32">
      <c r="T76" s="38">
        <f t="shared" si="13"/>
        <v>7.4305364237031477E-2</v>
      </c>
    </row>
    <row r="77" spans="2:32">
      <c r="T77" s="38">
        <f t="shared" si="13"/>
        <v>7.4305364237031477E-2</v>
      </c>
    </row>
    <row r="78" spans="2:32">
      <c r="T78" s="38">
        <f t="shared" si="13"/>
        <v>9.262644728823885E-2</v>
      </c>
    </row>
    <row r="79" spans="2:32">
      <c r="T79" s="38">
        <f t="shared" si="13"/>
        <v>9.262644728823885E-2</v>
      </c>
    </row>
    <row r="80" spans="2:32">
      <c r="T80" s="38">
        <f t="shared" si="13"/>
        <v>0.11517367458866548</v>
      </c>
    </row>
    <row r="81" spans="20:20">
      <c r="T81" s="38">
        <f t="shared" si="13"/>
        <v>0.11517367458866548</v>
      </c>
    </row>
    <row r="82" spans="20:20">
      <c r="T82" s="38">
        <f t="shared" si="13"/>
        <v>0.11517367458866548</v>
      </c>
    </row>
    <row r="83" spans="20:20">
      <c r="T83" s="38">
        <f t="shared" si="13"/>
        <v>0.13345521023766005</v>
      </c>
    </row>
    <row r="84" spans="20:20">
      <c r="T84" s="38">
        <f t="shared" si="13"/>
        <v>0.15173674588665439</v>
      </c>
    </row>
    <row r="85" spans="20:20">
      <c r="T85" s="38">
        <f t="shared" si="13"/>
        <v>0.15173674588665439</v>
      </c>
    </row>
    <row r="86" spans="20:20">
      <c r="T86" s="38">
        <f t="shared" si="13"/>
        <v>0.15173674588665439</v>
      </c>
    </row>
    <row r="87" spans="20:20">
      <c r="T87" s="38">
        <f t="shared" si="13"/>
        <v>0.15173674588665439</v>
      </c>
    </row>
    <row r="88" spans="20:20">
      <c r="T88" s="38">
        <f t="shared" si="13"/>
        <v>0.15173674588665439</v>
      </c>
    </row>
    <row r="89" spans="20:20">
      <c r="T89" s="38">
        <f t="shared" si="13"/>
        <v>0.13345521023766005</v>
      </c>
    </row>
    <row r="90" spans="20:20">
      <c r="T90" s="38">
        <f t="shared" si="13"/>
        <v>0.13345521023766005</v>
      </c>
    </row>
    <row r="91" spans="20:20">
      <c r="T91" s="38">
        <f t="shared" si="13"/>
        <v>0.13345521023766005</v>
      </c>
    </row>
    <row r="92" spans="20:20">
      <c r="T92" s="38" t="e">
        <f t="shared" si="13"/>
        <v>#VALUE!</v>
      </c>
    </row>
    <row r="93" spans="20:20">
      <c r="T93" s="38">
        <f>(D42-C42)/C42</f>
        <v>2.2689712830284019E-2</v>
      </c>
    </row>
    <row r="94" spans="20:20">
      <c r="T94" s="38">
        <f t="shared" ref="T94:T110" si="14">(D43-C43)/C43</f>
        <v>2.2689712830284019E-2</v>
      </c>
    </row>
    <row r="95" spans="20:20">
      <c r="T95" s="38">
        <f t="shared" si="14"/>
        <v>2.2689712830284019E-2</v>
      </c>
    </row>
    <row r="96" spans="20:20">
      <c r="T96" s="38">
        <f t="shared" si="14"/>
        <v>2.2689712830284019E-2</v>
      </c>
    </row>
    <row r="97" spans="20:20">
      <c r="T97" s="38">
        <f t="shared" si="14"/>
        <v>3.7271790484708259E-2</v>
      </c>
    </row>
    <row r="98" spans="20:20">
      <c r="T98" s="38">
        <f t="shared" si="14"/>
        <v>5.1853868139132495E-2</v>
      </c>
    </row>
    <row r="99" spans="20:20">
      <c r="T99" s="38">
        <f t="shared" si="14"/>
        <v>6.643594579355673E-2</v>
      </c>
    </row>
    <row r="100" spans="20:20">
      <c r="T100" s="38">
        <f t="shared" si="14"/>
        <v>0.13934633406567776</v>
      </c>
    </row>
    <row r="101" spans="20:20">
      <c r="T101" s="38">
        <f t="shared" si="14"/>
        <v>0.1539284117201018</v>
      </c>
    </row>
    <row r="102" spans="20:20">
      <c r="T102" s="38">
        <f t="shared" si="14"/>
        <v>0.24142087764664705</v>
      </c>
    </row>
    <row r="103" spans="20:20">
      <c r="T103" s="38">
        <f t="shared" si="14"/>
        <v>0.25600295530107131</v>
      </c>
    </row>
    <row r="104" spans="20:20">
      <c r="T104" s="38">
        <f t="shared" si="14"/>
        <v>0.31433126591876809</v>
      </c>
    </row>
    <row r="105" spans="20:20">
      <c r="T105" s="38">
        <f t="shared" si="14"/>
        <v>0.31433126591876809</v>
      </c>
    </row>
    <row r="106" spans="20:20">
      <c r="T106" s="38">
        <f t="shared" si="14"/>
        <v>0.31433126591876809</v>
      </c>
    </row>
    <row r="107" spans="20:20">
      <c r="T107" s="38">
        <f t="shared" si="14"/>
        <v>0.29974918826434382</v>
      </c>
    </row>
    <row r="108" spans="20:20">
      <c r="T108" s="38">
        <f t="shared" si="14"/>
        <v>0.28516711060991978</v>
      </c>
    </row>
    <row r="109" spans="20:20">
      <c r="T109" s="38">
        <f t="shared" si="14"/>
        <v>0.28516711060991978</v>
      </c>
    </row>
    <row r="110" spans="20:20">
      <c r="T110" s="38">
        <f t="shared" si="14"/>
        <v>0.28516711060991978</v>
      </c>
    </row>
  </sheetData>
  <mergeCells count="5">
    <mergeCell ref="A1:L1"/>
    <mergeCell ref="A3:L3"/>
    <mergeCell ref="B6:B7"/>
    <mergeCell ref="C7:F7"/>
    <mergeCell ref="D33:E33"/>
  </mergeCells>
  <printOptions horizontalCentered="1"/>
  <pageMargins left="0.31496062992125984" right="0.31496062992125984" top="0.31496062992125984" bottom="0.31496062992125984" header="0" footer="0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Cebada Malta</vt:lpstr>
      <vt:lpstr>Cebada Pienso</vt:lpstr>
      <vt:lpstr>'Cebada Malta'!Área_de_impresión</vt:lpstr>
      <vt:lpstr>'Cebada Pienso'!Área_de_impresión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2020-06-16T06:36:21Z</cp:lastPrinted>
  <dcterms:created xsi:type="dcterms:W3CDTF">2020-02-25T07:23:09Z</dcterms:created>
  <dcterms:modified xsi:type="dcterms:W3CDTF">2025-06-12T09:04:25Z</dcterms:modified>
</cp:coreProperties>
</file>