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\03. Datos agroclimáticos\03. Datos en Excel_2024\Para la web\"/>
    </mc:Choice>
  </mc:AlternateContent>
  <bookViews>
    <workbookView xWindow="0" yWindow="60" windowWidth="12900" windowHeight="10065" tabRatio="706" firstSheet="11" activeTab="21"/>
  </bookViews>
  <sheets>
    <sheet name="2004" sheetId="1" r:id="rId1"/>
    <sheet name="2005" sheetId="2" r:id="rId2"/>
    <sheet name="2006" sheetId="8" r:id="rId3"/>
    <sheet name="2007" sheetId="9" r:id="rId4"/>
    <sheet name="2008" sheetId="10" r:id="rId5"/>
    <sheet name="2009" sheetId="11" r:id="rId6"/>
    <sheet name="2010" sheetId="12" r:id="rId7"/>
    <sheet name="2011" sheetId="13" r:id="rId8"/>
    <sheet name="2012" sheetId="14" r:id="rId9"/>
    <sheet name="2013" sheetId="15" r:id="rId10"/>
    <sheet name="2014" sheetId="16" r:id="rId11"/>
    <sheet name="2015" sheetId="17" r:id="rId12"/>
    <sheet name="2016" sheetId="18" r:id="rId13"/>
    <sheet name="2017" sheetId="19" r:id="rId14"/>
    <sheet name="2018" sheetId="20" r:id="rId15"/>
    <sheet name="2019" sheetId="21" r:id="rId16"/>
    <sheet name="2020" sheetId="22" r:id="rId17"/>
    <sheet name="2021" sheetId="23" r:id="rId18"/>
    <sheet name="2022" sheetId="24" r:id="rId19"/>
    <sheet name="2023" sheetId="29" r:id="rId20"/>
    <sheet name="2024" sheetId="28" r:id="rId21"/>
    <sheet name="Resumen" sheetId="3" r:id="rId22"/>
    <sheet name="Leyenda" sheetId="25" r:id="rId23"/>
  </sheets>
  <externalReferences>
    <externalReference r:id="rId24"/>
    <externalReference r:id="rId25"/>
  </externalReferences>
  <calcPr calcId="162913"/>
</workbook>
</file>

<file path=xl/calcChain.xml><?xml version="1.0" encoding="utf-8"?>
<calcChain xmlns="http://schemas.openxmlformats.org/spreadsheetml/2006/main">
  <c r="F37" i="29" l="1"/>
  <c r="F36" i="29"/>
  <c r="F35" i="29"/>
  <c r="F34" i="29"/>
  <c r="F30" i="29"/>
  <c r="H29" i="29"/>
  <c r="F29" i="29"/>
  <c r="H28" i="29"/>
  <c r="F28" i="29"/>
  <c r="F37" i="28"/>
  <c r="F36" i="28"/>
  <c r="F35" i="28"/>
  <c r="F34" i="28"/>
  <c r="F30" i="28"/>
  <c r="H29" i="28"/>
  <c r="F29" i="28"/>
  <c r="H28" i="28"/>
  <c r="F28" i="28"/>
  <c r="Z22" i="3" l="1"/>
  <c r="Y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Z21" i="3"/>
  <c r="Y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Z20" i="3"/>
  <c r="Y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Z19" i="3"/>
  <c r="Y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Z18" i="3"/>
  <c r="Y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Z17" i="3"/>
  <c r="Y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Z16" i="3"/>
  <c r="Y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Z15" i="3"/>
  <c r="Y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Z14" i="3"/>
  <c r="Y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Z13" i="3"/>
  <c r="Y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Z12" i="3"/>
  <c r="Y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Z11" i="3"/>
  <c r="Y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Z23" i="3" l="1"/>
  <c r="V23" i="3"/>
  <c r="T23" i="3"/>
  <c r="R23" i="3"/>
  <c r="N23" i="3"/>
  <c r="L23" i="3"/>
  <c r="J23" i="3"/>
  <c r="I23" i="3"/>
  <c r="H23" i="3"/>
  <c r="F23" i="3"/>
  <c r="D23" i="3"/>
  <c r="B23" i="3"/>
  <c r="Y23" i="3"/>
  <c r="P23" i="3"/>
  <c r="P23" i="1"/>
  <c r="L23" i="1"/>
  <c r="G23" i="1"/>
  <c r="E23" i="1"/>
  <c r="B23" i="1"/>
  <c r="S23" i="1"/>
  <c r="O23" i="1"/>
  <c r="N23" i="1"/>
  <c r="K23" i="1"/>
  <c r="J23" i="1"/>
  <c r="I23" i="1"/>
  <c r="D23" i="1"/>
  <c r="C23" i="1"/>
</calcChain>
</file>

<file path=xl/sharedStrings.xml><?xml version="1.0" encoding="utf-8"?>
<sst xmlns="http://schemas.openxmlformats.org/spreadsheetml/2006/main" count="1669" uniqueCount="205">
  <si>
    <t>AÑO 2004</t>
  </si>
  <si>
    <t>ET0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</si>
  <si>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</si>
  <si>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</si>
  <si>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</si>
  <si>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</si>
  <si>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</si>
  <si>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</si>
  <si>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</si>
  <si>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</si>
  <si>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</si>
  <si>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</si>
  <si>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</si>
  <si>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</si>
  <si>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</si>
  <si>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</si>
  <si>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</si>
  <si>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</si>
  <si>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</si>
  <si>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</si>
  <si>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</si>
  <si>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</si>
  <si>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</si>
  <si>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</si>
  <si>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</si>
  <si>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</si>
  <si>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</si>
  <si>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ºC</t>
  </si>
  <si>
    <t>%</t>
  </si>
  <si>
    <t>MJ.m-2</t>
  </si>
  <si>
    <t>m.s-1</t>
  </si>
  <si>
    <t>mm</t>
  </si>
  <si>
    <t>AÑO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</si>
  <si>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</si>
  <si>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</si>
  <si>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</si>
  <si>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</si>
  <si>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</si>
  <si>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</si>
  <si>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 -1,0 =&lt; T &lt; 0</t>
  </si>
  <si>
    <t xml:space="preserve"> -2,5 =&lt; T =&lt; - 1,0</t>
  </si>
  <si>
    <t xml:space="preserve"> -5,0 =&lt; T =&lt; - 2,5</t>
  </si>
  <si>
    <t>* La estación meteorológica se instaló en el mes de julio.</t>
  </si>
  <si>
    <t>17 de Noviembre</t>
  </si>
  <si>
    <t xml:space="preserve"> -7 =&lt; T&lt; -5</t>
  </si>
  <si>
    <t>AÑO 2005</t>
  </si>
  <si>
    <t xml:space="preserve">RESUMEN ANUAL POR PERIODOS MENSUALES. </t>
  </si>
  <si>
    <t>Valores medios de los parámetros, precipitación, radiación y ET0 acumulada.</t>
  </si>
  <si>
    <t>ETo</t>
  </si>
  <si>
    <t xml:space="preserve">&lt; T &lt; </t>
  </si>
  <si>
    <t>&lt; T =&lt;</t>
  </si>
  <si>
    <t>T =&lt;</t>
  </si>
  <si>
    <t>ESTACIÓN AGROCLIMÁTICA "LA RECUEJA"</t>
  </si>
  <si>
    <t>error</t>
  </si>
  <si>
    <t>(ºC)</t>
  </si>
  <si>
    <t xml:space="preserve">RINCÓN DE SOTO.  </t>
  </si>
  <si>
    <t>RINCÓN DE SOTO.  AÑO 2004</t>
  </si>
  <si>
    <t>AÑO 2006</t>
  </si>
  <si>
    <t>AÑO 2007</t>
  </si>
  <si>
    <t>RINCON DE SOTO.  AÑO 2007</t>
  </si>
  <si>
    <t>RINCON DE SOTO.  AÑO 2008</t>
  </si>
  <si>
    <t>AÑO 2009</t>
  </si>
  <si>
    <t>AÑO 2010</t>
  </si>
  <si>
    <t>RINCÓN DE SOTO</t>
  </si>
  <si>
    <t>AÑO 2011</t>
  </si>
  <si>
    <t>AÑO 2012</t>
  </si>
  <si>
    <t>RINCON DE SOTO</t>
  </si>
  <si>
    <t>AÑO 2013</t>
  </si>
  <si>
    <t>Ts med</t>
  </si>
  <si>
    <t>a</t>
  </si>
  <si>
    <t xml:space="preserve">AÑOS </t>
  </si>
  <si>
    <t>Rincón.  AÑO 2009</t>
  </si>
  <si>
    <t>ESTACIÓN AGROCLIMÁTICA ""</t>
  </si>
  <si>
    <t>AÑO 2014</t>
  </si>
  <si>
    <t>Ndias</t>
  </si>
  <si>
    <t>Tsmed</t>
  </si>
  <si>
    <t>AÑO 2015</t>
  </si>
  <si>
    <t>ANÁLISIS LLUVIA</t>
  </si>
  <si>
    <t>P Max</t>
  </si>
  <si>
    <t>P Min</t>
  </si>
  <si>
    <t>(mm)</t>
  </si>
  <si>
    <t>AÑO 2016</t>
  </si>
  <si>
    <t>ºc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</si>
  <si>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</si>
  <si>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</si>
  <si>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</si>
  <si>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</si>
  <si>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</si>
  <si>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</si>
  <si>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</si>
  <si>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</si>
  <si>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</si>
  <si>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</si>
  <si>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</si>
  <si>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</si>
  <si>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</si>
  <si>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</si>
  <si>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</si>
  <si>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</si>
  <si>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</si>
  <si>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</si>
  <si>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</si>
  <si>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</si>
  <si>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</si>
  <si>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</si>
  <si>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</si>
  <si>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</si>
  <si>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</si>
  <si>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</si>
  <si>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</si>
  <si>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</si>
  <si>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</si>
  <si>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</si>
  <si>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</si>
  <si>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</si>
  <si>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LA RECUEJA</t>
  </si>
  <si>
    <t xml:space="preserve">MUNICIPIO: </t>
  </si>
  <si>
    <t>Ts10 med</t>
  </si>
  <si>
    <t>Ts30 med</t>
  </si>
  <si>
    <t>25-ene.</t>
  </si>
  <si>
    <t>21-ene.</t>
  </si>
  <si>
    <t>05-ene.</t>
  </si>
  <si>
    <t>20-feb.</t>
  </si>
  <si>
    <t>05-feb.</t>
  </si>
  <si>
    <t>27-feb.</t>
  </si>
  <si>
    <t>09-feb.</t>
  </si>
  <si>
    <t>22-mar.</t>
  </si>
  <si>
    <t>06-mar.</t>
  </si>
  <si>
    <t>02-mar.</t>
  </si>
  <si>
    <t>26-mar.</t>
  </si>
  <si>
    <t>13-abr.</t>
  </si>
  <si>
    <t>19-abr.</t>
  </si>
  <si>
    <t>22-abr.</t>
  </si>
  <si>
    <t>08-abr.</t>
  </si>
  <si>
    <t>25-may.</t>
  </si>
  <si>
    <t>02-may.</t>
  </si>
  <si>
    <t>05-may.</t>
  </si>
  <si>
    <t>14-may.</t>
  </si>
  <si>
    <t>06-jun.</t>
  </si>
  <si>
    <t>13-jun.</t>
  </si>
  <si>
    <t>26-jun.</t>
  </si>
  <si>
    <t>08-jun.</t>
  </si>
  <si>
    <t>31-jul.</t>
  </si>
  <si>
    <t>03-jul.</t>
  </si>
  <si>
    <t>11-jul.</t>
  </si>
  <si>
    <t>05-jul.</t>
  </si>
  <si>
    <t>10-ago.</t>
  </si>
  <si>
    <t>22-ago.</t>
  </si>
  <si>
    <t>13-ago.</t>
  </si>
  <si>
    <t>24-ago.</t>
  </si>
  <si>
    <t>02-sep.</t>
  </si>
  <si>
    <t>29-sep.</t>
  </si>
  <si>
    <t>17-sep.</t>
  </si>
  <si>
    <t>21-sep.</t>
  </si>
  <si>
    <t>16-oct.</t>
  </si>
  <si>
    <t>05-oct.</t>
  </si>
  <si>
    <t>09-oct.</t>
  </si>
  <si>
    <t>30-oct.</t>
  </si>
  <si>
    <t>05-nov.</t>
  </si>
  <si>
    <t>28-nov.</t>
  </si>
  <si>
    <t>24-nov.</t>
  </si>
  <si>
    <t>22-nov.</t>
  </si>
  <si>
    <t>06-dic.</t>
  </si>
  <si>
    <t>17-dic.</t>
  </si>
  <si>
    <t>08-dic.</t>
  </si>
  <si>
    <t>Rincon de Soto</t>
  </si>
  <si>
    <t>01-ene.</t>
  </si>
  <si>
    <t>04-ene.</t>
  </si>
  <si>
    <t>28-ene.</t>
  </si>
  <si>
    <t>16-ene.</t>
  </si>
  <si>
    <t>19-feb.</t>
  </si>
  <si>
    <t>12-feb.</t>
  </si>
  <si>
    <t>26-feb.</t>
  </si>
  <si>
    <t>23-feb.</t>
  </si>
  <si>
    <t>13-mar.</t>
  </si>
  <si>
    <t>05-mar.</t>
  </si>
  <si>
    <t>18-mar.</t>
  </si>
  <si>
    <t>21-abr.</t>
  </si>
  <si>
    <t>05-abr.</t>
  </si>
  <si>
    <t>02-abr.</t>
  </si>
  <si>
    <t>29-may.</t>
  </si>
  <si>
    <t>18-may.</t>
  </si>
  <si>
    <t>09-may.</t>
  </si>
  <si>
    <t>25-jun.</t>
  </si>
  <si>
    <t>16-jun.</t>
  </si>
  <si>
    <t>19-jun.</t>
  </si>
  <si>
    <t>18-jul.</t>
  </si>
  <si>
    <t>27-jul.</t>
  </si>
  <si>
    <t>07-jul.</t>
  </si>
  <si>
    <t>31-ago.</t>
  </si>
  <si>
    <t>27-ago.</t>
  </si>
  <si>
    <t>01-ago.</t>
  </si>
  <si>
    <t>01-sep.</t>
  </si>
  <si>
    <t>24-sep.</t>
  </si>
  <si>
    <t>01-oct.</t>
  </si>
  <si>
    <t>31-oct.</t>
  </si>
  <si>
    <t>26-oct.</t>
  </si>
  <si>
    <t>23-oct.</t>
  </si>
  <si>
    <t>13-nov.</t>
  </si>
  <si>
    <t>26-nov.</t>
  </si>
  <si>
    <t>02-nov.</t>
  </si>
  <si>
    <t>11-dic.</t>
  </si>
  <si>
    <t>26-dic.</t>
  </si>
  <si>
    <t>20-dic.</t>
  </si>
  <si>
    <t>01-dic.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</si>
</sst>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\-m;@"/>
    <numFmt numFmtId="166" formatCode="[$-C0A]d\-mmm;@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10"/>
      <name val="Arial"/>
      <family val="2"/>
    </font>
    <font>
      <sz val="10"/>
      <color indexed="55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4">
    <xf numFmtId="0" fontId="0" fillId="0" borderId="0"/>
    <xf numFmtId="0" fontId="1" fillId="0" borderId="0"/>
    <xf numFmtId="0" fontId="1" fillId="0" borderId="0" applyNumberFormat="0" applyFont="0" applyFill="0" applyBorder="0" applyProtection="0">
      <alignment wrapText="1"/>
    </xf>
    <xf numFmtId="0" fontId="11" fillId="0" borderId="0" applyNumberFormat="0" applyFont="0" applyFill="0" applyBorder="0" applyProtection="0">
      <alignment wrapText="1"/>
    </xf>
  </cellStyleXfs>
  <cellXfs count="6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164" fontId="2" fillId="0" borderId="0" xfId="0" applyNumberFormat="1" applyFont="1" applyAlignment="1">
      <alignment horizontal="right"/>
    </xf>
    <xf numFmtId="16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 applyBorder="1" applyAlignment="1">
      <alignment horizontal="right"/>
    </xf>
    <xf numFmtId="164" fontId="1" fillId="0" borderId="0" xfId="0" applyNumberFormat="1" applyFont="1" applyFill="1" applyBorder="1" applyAlignment="1">
      <alignment horizontal="center"/>
    </xf>
    <xf numFmtId="16" fontId="1" fillId="0" borderId="0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164" fontId="1" fillId="0" borderId="0" xfId="0" applyNumberFormat="1" applyFont="1"/>
    <xf numFmtId="1" fontId="1" fillId="0" borderId="0" xfId="0" applyNumberFormat="1" applyFont="1" applyFill="1" applyBorder="1"/>
    <xf numFmtId="164" fontId="0" fillId="0" borderId="0" xfId="0" applyNumberFormat="1"/>
    <xf numFmtId="0" fontId="2" fillId="0" borderId="3" xfId="0" applyFont="1" applyFill="1" applyBorder="1"/>
    <xf numFmtId="164" fontId="1" fillId="0" borderId="3" xfId="0" applyNumberFormat="1" applyFont="1" applyFill="1" applyBorder="1" applyAlignment="1">
      <alignment horizontal="right"/>
    </xf>
    <xf numFmtId="1" fontId="1" fillId="0" borderId="3" xfId="0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4" fontId="1" fillId="0" borderId="0" xfId="0" applyNumberFormat="1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/>
    <xf numFmtId="1" fontId="0" fillId="0" borderId="0" xfId="0" applyNumberFormat="1"/>
    <xf numFmtId="16" fontId="1" fillId="0" borderId="0" xfId="0" applyNumberFormat="1" applyFont="1" applyFill="1" applyBorder="1"/>
    <xf numFmtId="166" fontId="0" fillId="0" borderId="0" xfId="0" applyNumberFormat="1"/>
    <xf numFmtId="166" fontId="1" fillId="0" borderId="3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164" fontId="8" fillId="0" borderId="3" xfId="0" applyNumberFormat="1" applyFont="1" applyFill="1" applyBorder="1" applyAlignment="1">
      <alignment horizontal="right"/>
    </xf>
    <xf numFmtId="166" fontId="1" fillId="0" borderId="0" xfId="0" applyNumberFormat="1" applyFont="1" applyFill="1" applyBorder="1"/>
    <xf numFmtId="0" fontId="10" fillId="0" borderId="0" xfId="0" applyFont="1" applyFill="1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165" fontId="1" fillId="0" borderId="0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0" fontId="0" fillId="0" borderId="0" xfId="0" applyFont="1" applyFill="1" applyBorder="1"/>
    <xf numFmtId="164" fontId="0" fillId="0" borderId="0" xfId="0" applyNumberFormat="1" applyFont="1" applyFill="1" applyBorder="1"/>
    <xf numFmtId="166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right"/>
    </xf>
    <xf numFmtId="0" fontId="0" fillId="0" borderId="0" xfId="3" applyFont="1">
      <alignment wrapText="1"/>
    </xf>
    <xf numFmtId="0" fontId="0" fillId="0" borderId="0" xfId="0" applyAlignment="1"/>
    <xf numFmtId="0" fontId="2" fillId="0" borderId="4" xfId="0" applyFont="1" applyFill="1" applyBorder="1"/>
    <xf numFmtId="0" fontId="0" fillId="0" borderId="5" xfId="0" applyBorder="1"/>
  </cellXfs>
  <cellStyles count="4">
    <cellStyle name="Normal" xfId="0" builtinId="0"/>
    <cellStyle name="Normal 2" xfId="1"/>
    <cellStyle name="XLConnect.String" xfId="2"/>
    <cellStyle name="XLConnect.String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ar/03.%20Datos%20agroclim&#225;ticos/03.%20Datos%20en%20Excel_2024/RincondeSoto_24v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ar/03.%20Datos%20agroclim&#225;ticos/03.%20Datos%20en%20Excel_2024/RincondeSoto_23v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 iniciales"/>
      <sheetName val="ETo"/>
      <sheetName val="Datos"/>
      <sheetName val="Componentes_ETo"/>
      <sheetName val="Temp_media"/>
      <sheetName val="Temp_max_min"/>
      <sheetName val="HR"/>
      <sheetName val="Lluvia"/>
      <sheetName val="Viento"/>
      <sheetName val="Radiación"/>
      <sheetName val="Calculos heladas"/>
      <sheetName val="Anual"/>
      <sheetName val="Anual_prueba"/>
      <sheetName val="Anua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71">
          <cell r="B371">
            <v>10</v>
          </cell>
        </row>
        <row r="372">
          <cell r="B372">
            <v>6</v>
          </cell>
        </row>
        <row r="373">
          <cell r="B373">
            <v>5</v>
          </cell>
        </row>
        <row r="374">
          <cell r="B374">
            <v>0</v>
          </cell>
        </row>
        <row r="376">
          <cell r="B376">
            <v>45364</v>
          </cell>
          <cell r="C376">
            <v>-0.26500000000000001</v>
          </cell>
        </row>
        <row r="377">
          <cell r="B377">
            <v>45638</v>
          </cell>
          <cell r="C377">
            <v>-0.80100000000000005</v>
          </cell>
        </row>
        <row r="378">
          <cell r="B378">
            <v>273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 iniciales"/>
      <sheetName val="ETo"/>
      <sheetName val="Datos"/>
      <sheetName val="Componentes_ETo"/>
      <sheetName val="Temp_media"/>
      <sheetName val="Temp_max_min"/>
      <sheetName val="HR"/>
      <sheetName val="Lluvia"/>
      <sheetName val="Viento"/>
      <sheetName val="Radiación"/>
      <sheetName val="Calculos heladas"/>
      <sheetName val="Anual"/>
      <sheetName val="Anual_prueba"/>
      <sheetName val="Anual2"/>
    </sheetNames>
    <sheetDataSet>
      <sheetData sheetId="0"/>
      <sheetData sheetId="1"/>
      <sheetData sheetId="2"/>
      <sheetData sheetId="10">
        <row r="371">
          <cell r="B371">
            <v>22</v>
          </cell>
        </row>
        <row r="372">
          <cell r="B372">
            <v>11</v>
          </cell>
        </row>
        <row r="373">
          <cell r="B373">
            <v>12</v>
          </cell>
        </row>
        <row r="374">
          <cell r="B374">
            <v>3</v>
          </cell>
        </row>
        <row r="376">
          <cell r="B376">
            <v>44990</v>
          </cell>
          <cell r="C376">
            <v>-2.7909999999999999</v>
          </cell>
        </row>
        <row r="377">
          <cell r="B377">
            <v>45256</v>
          </cell>
          <cell r="C377">
            <v>-0.53500000000000003</v>
          </cell>
        </row>
        <row r="378">
          <cell r="B378">
            <v>265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zoomScale="80" workbookViewId="0">
      <selection sqref="A1:IV65536"/>
    </sheetView>
  </sheetViews>
  <sheetFormatPr baseColWidth="10" defaultRowHeight="12.75" x14ac:dyDescent="0.2"/>
  <cols>
    <col min="1" max="1" width="11.42578125" style="1"/>
    <col min="2" max="3" width="5.5703125" style="1" customWidth="1"/>
    <col min="4" max="4" width="4.5703125" style="1" customWidth="1"/>
    <col min="5" max="5" width="6.85546875" style="1" customWidth="1"/>
    <col min="6" max="6" width="7.85546875" style="1" customWidth="1"/>
    <col min="7" max="7" width="4.5703125" style="1" customWidth="1"/>
    <col min="8" max="8" width="7.28515625" style="1" customWidth="1"/>
    <col min="9" max="9" width="3.85546875" style="1" customWidth="1"/>
    <col min="10" max="10" width="7.140625" style="3" customWidth="1"/>
    <col min="11" max="11" width="5.7109375" style="1" customWidth="1"/>
    <col min="12" max="12" width="7.5703125" style="1" customWidth="1"/>
    <col min="13" max="13" width="7.7109375" style="1" bestFit="1" customWidth="1"/>
    <col min="14" max="14" width="6.140625" style="1" customWidth="1"/>
    <col min="15" max="15" width="6.5703125" style="1" customWidth="1"/>
    <col min="16" max="16" width="5" style="1" customWidth="1"/>
    <col min="17" max="17" width="7.85546875" style="1" bestFit="1" customWidth="1"/>
    <col min="18" max="18" width="7.85546875" style="1" customWidth="1"/>
    <col min="19" max="19" width="6.28515625" style="3" customWidth="1"/>
    <col min="20" max="20" width="6.7109375" style="1" customWidth="1"/>
    <col min="21" max="16384" width="11.42578125" style="1"/>
  </cols>
  <sheetData>
    <row r="1" spans="1:20" x14ac:dyDescent="0.2">
      <c r="B1" s="2" t="s">
        <v>0</v>
      </c>
    </row>
    <row r="2" spans="1:20" x14ac:dyDescent="0.2">
      <c r="B2" s="2" t="s">
        <v>46</v>
      </c>
    </row>
    <row r="3" spans="1:20" x14ac:dyDescent="0.2">
      <c r="B3" s="21" t="s">
        <v>47</v>
      </c>
    </row>
    <row r="4" spans="1:20" x14ac:dyDescent="0.2">
      <c r="C4" s="4"/>
      <c r="D4" s="4"/>
      <c r="E4" s="4"/>
      <c r="F4" s="4"/>
      <c r="G4" s="4"/>
      <c r="H4" s="4"/>
      <c r="I4" s="4"/>
      <c r="J4" s="4"/>
      <c r="K4" s="3"/>
      <c r="L4" s="3"/>
      <c r="M4" s="3"/>
      <c r="N4" s="3"/>
      <c r="O4" s="3"/>
      <c r="P4" s="3"/>
      <c r="Q4" s="3"/>
      <c r="R4" s="3"/>
      <c r="T4" s="3"/>
    </row>
    <row r="5" spans="1:20" x14ac:dyDescent="0.2">
      <c r="C5" s="5"/>
      <c r="D5" s="5"/>
      <c r="E5" s="6"/>
      <c r="F5" s="5"/>
      <c r="G5" s="7"/>
      <c r="H5" s="5"/>
      <c r="I5" s="5"/>
      <c r="J5" s="5"/>
      <c r="K5" s="3"/>
      <c r="L5" s="3"/>
      <c r="M5" s="3"/>
      <c r="N5" s="3"/>
      <c r="O5" s="3"/>
      <c r="P5" s="3"/>
      <c r="Q5" s="3"/>
      <c r="R5" s="3"/>
      <c r="T5" s="3"/>
    </row>
    <row r="6" spans="1:20" x14ac:dyDescent="0.2">
      <c r="B6" s="2" t="s">
        <v>52</v>
      </c>
      <c r="C6" s="5"/>
      <c r="D6" s="5"/>
      <c r="E6" s="6"/>
      <c r="F6" s="6"/>
      <c r="G6" s="7"/>
      <c r="H6" s="5"/>
      <c r="I6" s="7"/>
      <c r="J6" s="5"/>
      <c r="K6" s="3"/>
      <c r="L6" s="3"/>
      <c r="M6" s="3"/>
      <c r="N6" s="3"/>
      <c r="O6" s="3"/>
      <c r="P6" s="3"/>
      <c r="Q6" s="3"/>
      <c r="R6" s="3"/>
      <c r="T6" s="3"/>
    </row>
    <row r="7" spans="1:20" x14ac:dyDescent="0.2">
      <c r="B7" s="2" t="s">
        <v>56</v>
      </c>
      <c r="E7" s="5"/>
      <c r="F7" s="5"/>
      <c r="J7" s="5"/>
      <c r="K7" s="3"/>
      <c r="L7" s="3"/>
      <c r="M7" s="3"/>
      <c r="N7" s="3"/>
      <c r="O7" s="3"/>
      <c r="P7" s="3"/>
      <c r="Q7" s="3"/>
      <c r="R7" s="3"/>
      <c r="T7" s="3"/>
    </row>
    <row r="8" spans="1:20" x14ac:dyDescent="0.2">
      <c r="E8" s="5"/>
      <c r="F8" s="5"/>
      <c r="J8" s="5"/>
      <c r="K8" s="3"/>
      <c r="L8" s="3"/>
      <c r="M8" s="3"/>
      <c r="N8" s="3"/>
      <c r="O8" s="3"/>
      <c r="P8" s="3"/>
      <c r="Q8" s="3"/>
      <c r="R8" s="3"/>
      <c r="T8" s="3"/>
    </row>
    <row r="9" spans="1:20" x14ac:dyDescent="0.2"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1</v>
      </c>
      <c r="T9" s="3"/>
    </row>
    <row r="10" spans="1:20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82</v>
      </c>
      <c r="S10" s="24" t="s">
        <v>31</v>
      </c>
      <c r="T10" s="3"/>
    </row>
    <row r="11" spans="1:20" x14ac:dyDescent="0.2">
      <c r="A11" s="2" t="s">
        <v>2</v>
      </c>
      <c r="B11" s="5"/>
      <c r="C11" s="5"/>
      <c r="D11" s="5"/>
      <c r="E11" s="5"/>
      <c r="F11" s="6"/>
      <c r="G11" s="5"/>
      <c r="H11" s="6"/>
      <c r="I11" s="6"/>
      <c r="J11" s="5"/>
      <c r="K11" s="5"/>
      <c r="L11" s="5"/>
      <c r="M11" s="6"/>
      <c r="N11" s="5"/>
      <c r="O11" s="6"/>
      <c r="P11" s="5"/>
      <c r="Q11" s="6"/>
      <c r="R11" s="6"/>
      <c r="S11" s="5"/>
      <c r="T11" s="3"/>
    </row>
    <row r="12" spans="1:20" x14ac:dyDescent="0.2">
      <c r="A12" s="2" t="s">
        <v>3</v>
      </c>
      <c r="B12" s="5"/>
      <c r="C12" s="5"/>
      <c r="D12" s="5"/>
      <c r="E12" s="5"/>
      <c r="F12" s="6"/>
      <c r="G12" s="5"/>
      <c r="H12" s="6"/>
      <c r="I12" s="6"/>
      <c r="J12" s="5"/>
      <c r="K12" s="5"/>
      <c r="L12" s="5"/>
      <c r="M12" s="6"/>
      <c r="N12" s="5"/>
      <c r="O12" s="6"/>
      <c r="P12" s="5"/>
      <c r="Q12" s="6"/>
      <c r="R12" s="6"/>
      <c r="S12" s="5"/>
      <c r="T12" s="3"/>
    </row>
    <row r="13" spans="1:20" x14ac:dyDescent="0.2">
      <c r="A13" s="2" t="s">
        <v>4</v>
      </c>
      <c r="B13" s="25"/>
      <c r="C13" s="25"/>
      <c r="D13" s="25"/>
      <c r="E13" s="5"/>
      <c r="F13" s="6"/>
      <c r="G13" s="5"/>
      <c r="H13" s="6"/>
      <c r="I13" s="26"/>
      <c r="J13" s="37"/>
      <c r="K13" s="25"/>
      <c r="L13" s="5"/>
      <c r="M13" s="6"/>
      <c r="N13" s="25"/>
      <c r="O13" s="6"/>
      <c r="P13" s="5"/>
      <c r="Q13" s="6"/>
      <c r="R13" s="6"/>
      <c r="S13" s="5"/>
      <c r="T13" s="3"/>
    </row>
    <row r="14" spans="1:20" x14ac:dyDescent="0.2">
      <c r="A14" s="2" t="s">
        <v>5</v>
      </c>
      <c r="B14" s="27"/>
      <c r="C14" s="27"/>
      <c r="D14" s="27"/>
      <c r="E14" s="5"/>
      <c r="F14" s="6"/>
      <c r="G14" s="5"/>
      <c r="H14" s="6"/>
      <c r="I14" s="6"/>
      <c r="J14" s="25"/>
      <c r="K14" s="27"/>
      <c r="L14" s="5"/>
      <c r="M14" s="6"/>
      <c r="N14" s="27"/>
      <c r="O14" s="6"/>
      <c r="P14" s="5"/>
      <c r="Q14" s="6"/>
      <c r="R14" s="6"/>
      <c r="S14" s="6"/>
      <c r="T14" s="3"/>
    </row>
    <row r="15" spans="1:20" x14ac:dyDescent="0.2">
      <c r="A15" s="2" t="s">
        <v>6</v>
      </c>
      <c r="B15" s="5"/>
      <c r="C15" s="5"/>
      <c r="D15" s="5"/>
      <c r="E15" s="5"/>
      <c r="F15" s="6"/>
      <c r="G15" s="5"/>
      <c r="H15" s="6"/>
      <c r="I15" s="6"/>
      <c r="J15" s="5"/>
      <c r="K15" s="5"/>
      <c r="L15" s="5"/>
      <c r="M15" s="6"/>
      <c r="N15" s="5"/>
      <c r="O15" s="6"/>
      <c r="P15" s="5"/>
      <c r="Q15" s="6"/>
      <c r="R15" s="6"/>
      <c r="S15" s="6"/>
      <c r="T15" s="3"/>
    </row>
    <row r="16" spans="1:20" x14ac:dyDescent="0.2">
      <c r="A16" s="2" t="s">
        <v>7</v>
      </c>
      <c r="B16" s="5"/>
      <c r="C16" s="5"/>
      <c r="D16" s="5"/>
      <c r="E16" s="5"/>
      <c r="F16" s="6"/>
      <c r="G16" s="5"/>
      <c r="H16" s="6"/>
      <c r="I16" s="6"/>
      <c r="J16" s="5"/>
      <c r="K16" s="5"/>
      <c r="L16" s="5"/>
      <c r="M16" s="6"/>
      <c r="N16" s="5"/>
      <c r="O16" s="6"/>
      <c r="P16" s="5"/>
      <c r="Q16" s="6"/>
      <c r="R16" s="6"/>
      <c r="S16" s="5"/>
      <c r="T16" s="3"/>
    </row>
    <row r="17" spans="1:20" x14ac:dyDescent="0.2">
      <c r="A17" s="2" t="s">
        <v>8</v>
      </c>
      <c r="B17" s="5"/>
      <c r="C17" s="5"/>
      <c r="D17" s="5"/>
      <c r="E17" s="5"/>
      <c r="F17" s="6"/>
      <c r="G17" s="5"/>
      <c r="H17" s="6"/>
      <c r="I17" s="6"/>
      <c r="J17" s="5"/>
      <c r="K17" s="5"/>
      <c r="L17" s="5"/>
      <c r="M17" s="6"/>
      <c r="N17" s="5"/>
      <c r="O17" s="6"/>
      <c r="P17" s="5"/>
      <c r="Q17" s="6"/>
      <c r="R17" s="6"/>
      <c r="S17" s="5"/>
      <c r="T17" s="3"/>
    </row>
    <row r="18" spans="1:20" x14ac:dyDescent="0.2">
      <c r="A18" s="2" t="s">
        <v>9</v>
      </c>
      <c r="B18" s="5">
        <v>15.2</v>
      </c>
      <c r="C18" s="5">
        <v>30.1</v>
      </c>
      <c r="D18" s="5">
        <v>22</v>
      </c>
      <c r="E18" s="5">
        <v>36.299999999999997</v>
      </c>
      <c r="F18" s="54">
        <v>38214</v>
      </c>
      <c r="G18" s="5">
        <v>9.8000000000000007</v>
      </c>
      <c r="H18" s="54">
        <v>38221</v>
      </c>
      <c r="I18" s="6">
        <v>65</v>
      </c>
      <c r="J18" s="5">
        <v>606.70000000000005</v>
      </c>
      <c r="K18" s="5">
        <v>0.9</v>
      </c>
      <c r="L18" s="5">
        <v>11.7</v>
      </c>
      <c r="M18" s="54">
        <v>38200</v>
      </c>
      <c r="N18" s="5">
        <v>20.8</v>
      </c>
      <c r="O18" s="6">
        <v>9</v>
      </c>
      <c r="P18" s="5">
        <v>7.1</v>
      </c>
      <c r="Q18" s="54">
        <v>38215</v>
      </c>
      <c r="R18" s="54"/>
      <c r="S18" s="5">
        <v>123.7</v>
      </c>
      <c r="T18" s="3"/>
    </row>
    <row r="19" spans="1:20" x14ac:dyDescent="0.2">
      <c r="A19" s="2" t="s">
        <v>10</v>
      </c>
      <c r="B19" s="5">
        <v>13.5</v>
      </c>
      <c r="C19" s="5">
        <v>26.7</v>
      </c>
      <c r="D19" s="5">
        <v>19.100000000000001</v>
      </c>
      <c r="E19" s="5">
        <v>33.1</v>
      </c>
      <c r="F19" s="54">
        <v>38235</v>
      </c>
      <c r="G19" s="5">
        <v>5.8</v>
      </c>
      <c r="H19" s="54">
        <v>38259</v>
      </c>
      <c r="I19" s="6">
        <v>73</v>
      </c>
      <c r="J19" s="5">
        <v>507.9</v>
      </c>
      <c r="K19" s="5">
        <v>0.9</v>
      </c>
      <c r="L19" s="5">
        <v>8.4</v>
      </c>
      <c r="M19" s="54">
        <v>38236</v>
      </c>
      <c r="N19" s="5">
        <v>78.5</v>
      </c>
      <c r="O19" s="6">
        <v>8</v>
      </c>
      <c r="P19" s="5">
        <v>32.1</v>
      </c>
      <c r="Q19" s="54">
        <v>38236</v>
      </c>
      <c r="R19" s="54"/>
      <c r="S19" s="5">
        <v>88.1</v>
      </c>
      <c r="T19" s="3"/>
    </row>
    <row r="20" spans="1:20" x14ac:dyDescent="0.2">
      <c r="A20" s="2" t="s">
        <v>11</v>
      </c>
      <c r="B20" s="5">
        <v>9.1</v>
      </c>
      <c r="C20" s="5">
        <v>21.9</v>
      </c>
      <c r="D20" s="5">
        <v>15.2</v>
      </c>
      <c r="E20" s="5">
        <v>29.5</v>
      </c>
      <c r="F20" s="54">
        <v>38264</v>
      </c>
      <c r="G20" s="5">
        <v>1.8</v>
      </c>
      <c r="H20" s="54">
        <v>38273</v>
      </c>
      <c r="I20" s="6">
        <v>75</v>
      </c>
      <c r="J20" s="5">
        <v>341.6</v>
      </c>
      <c r="K20" s="5">
        <v>0.9</v>
      </c>
      <c r="L20" s="5">
        <v>8.8000000000000007</v>
      </c>
      <c r="M20" s="54">
        <v>38280</v>
      </c>
      <c r="N20" s="5">
        <v>54.8</v>
      </c>
      <c r="O20" s="6">
        <v>14</v>
      </c>
      <c r="P20" s="5">
        <v>21.8</v>
      </c>
      <c r="Q20" s="54">
        <v>38287</v>
      </c>
      <c r="R20" s="54"/>
      <c r="S20" s="5">
        <v>55</v>
      </c>
      <c r="T20" s="3"/>
    </row>
    <row r="21" spans="1:20" x14ac:dyDescent="0.2">
      <c r="A21" s="2" t="s">
        <v>12</v>
      </c>
      <c r="B21" s="5">
        <v>3.6</v>
      </c>
      <c r="C21" s="5">
        <v>12</v>
      </c>
      <c r="D21" s="5">
        <v>7.5</v>
      </c>
      <c r="E21" s="5">
        <v>17.899999999999999</v>
      </c>
      <c r="F21" s="54">
        <v>38296</v>
      </c>
      <c r="G21" s="5">
        <v>-3.4</v>
      </c>
      <c r="H21" s="54">
        <v>38309</v>
      </c>
      <c r="I21" s="6">
        <v>81</v>
      </c>
      <c r="J21" s="5">
        <v>213.3</v>
      </c>
      <c r="K21" s="5">
        <v>1</v>
      </c>
      <c r="L21" s="5">
        <v>9.3000000000000007</v>
      </c>
      <c r="M21" s="54">
        <v>38306</v>
      </c>
      <c r="N21" s="5">
        <v>35.299999999999997</v>
      </c>
      <c r="O21" s="6">
        <v>15</v>
      </c>
      <c r="P21" s="5">
        <v>19.8</v>
      </c>
      <c r="Q21" s="54">
        <v>38301</v>
      </c>
      <c r="R21" s="54"/>
      <c r="S21" s="5">
        <v>24.5</v>
      </c>
      <c r="T21" s="3"/>
    </row>
    <row r="22" spans="1:20" ht="13.5" thickBot="1" x14ac:dyDescent="0.25">
      <c r="A22" s="28" t="s">
        <v>13</v>
      </c>
      <c r="B22" s="29">
        <v>3.4</v>
      </c>
      <c r="C22" s="29">
        <v>10.8</v>
      </c>
      <c r="D22" s="29">
        <v>7.1</v>
      </c>
      <c r="E22" s="29">
        <v>15.2</v>
      </c>
      <c r="F22" s="55">
        <v>38339</v>
      </c>
      <c r="G22" s="29">
        <v>-1.2</v>
      </c>
      <c r="H22" s="55">
        <v>38348</v>
      </c>
      <c r="I22" s="30">
        <v>82</v>
      </c>
      <c r="J22" s="29">
        <v>156</v>
      </c>
      <c r="K22" s="29">
        <v>1.4</v>
      </c>
      <c r="L22" s="29">
        <v>9.6</v>
      </c>
      <c r="M22" s="55">
        <v>38346</v>
      </c>
      <c r="N22" s="29">
        <v>49.7</v>
      </c>
      <c r="O22" s="30">
        <v>14</v>
      </c>
      <c r="P22" s="29">
        <v>18.8</v>
      </c>
      <c r="Q22" s="55">
        <v>38322</v>
      </c>
      <c r="R22" s="55"/>
      <c r="S22" s="29">
        <v>21.4</v>
      </c>
      <c r="T22" s="3"/>
    </row>
    <row r="23" spans="1:20" ht="13.5" thickTop="1" x14ac:dyDescent="0.2">
      <c r="A23" s="2"/>
      <c r="B23" s="9">
        <f>AVERAGE(B11:B22)</f>
        <v>8.9599999999999991</v>
      </c>
      <c r="C23" s="9">
        <f>AVERAGE(C11:C22)</f>
        <v>20.299999999999997</v>
      </c>
      <c r="D23" s="9">
        <f>AVERAGE(D11:D22)</f>
        <v>14.179999999999998</v>
      </c>
      <c r="E23" s="9">
        <f>MAX(E18:E22)</f>
        <v>36.299999999999997</v>
      </c>
      <c r="F23" s="10">
        <v>38214</v>
      </c>
      <c r="G23" s="9">
        <f>MIN(G18:G22)</f>
        <v>-3.4</v>
      </c>
      <c r="H23" s="10">
        <v>38309</v>
      </c>
      <c r="I23" s="12">
        <f>AVERAGE(I11:I22)</f>
        <v>75.2</v>
      </c>
      <c r="J23" s="12">
        <f>SUM(J11:J22)</f>
        <v>1825.4999999999998</v>
      </c>
      <c r="K23" s="9">
        <f>AVERAGE(K11:K22)</f>
        <v>1.02</v>
      </c>
      <c r="L23" s="9">
        <f>MAX(L18:L22)</f>
        <v>11.7</v>
      </c>
      <c r="M23" s="10">
        <v>38200</v>
      </c>
      <c r="N23" s="9">
        <f>SUM(N11:N22)</f>
        <v>239.09999999999997</v>
      </c>
      <c r="O23" s="12">
        <f>SUM(O11:O22)</f>
        <v>60</v>
      </c>
      <c r="P23" s="31">
        <f>MAX(P18:P22)</f>
        <v>32.1</v>
      </c>
      <c r="Q23" s="10">
        <v>38236</v>
      </c>
      <c r="R23" s="10"/>
      <c r="S23" s="9">
        <f>SUM(S11:S22)</f>
        <v>312.7</v>
      </c>
      <c r="T23" s="3"/>
    </row>
    <row r="24" spans="1:20" x14ac:dyDescent="0.2">
      <c r="A24" s="1" t="s">
        <v>42</v>
      </c>
      <c r="B24" s="9"/>
      <c r="C24" s="9"/>
      <c r="D24" s="9"/>
      <c r="E24" s="9"/>
      <c r="F24" s="10"/>
      <c r="G24" s="11"/>
      <c r="H24" s="10"/>
      <c r="I24" s="12"/>
      <c r="J24" s="12"/>
      <c r="K24" s="9"/>
      <c r="L24" s="11"/>
      <c r="M24" s="10"/>
      <c r="N24" s="9"/>
      <c r="O24" s="12"/>
      <c r="P24" s="13"/>
      <c r="Q24" s="10"/>
      <c r="R24" s="10"/>
      <c r="S24" s="9"/>
      <c r="T24" s="3"/>
    </row>
    <row r="25" spans="1:20" x14ac:dyDescent="0.2">
      <c r="B25" s="9"/>
      <c r="C25" s="9"/>
      <c r="D25" s="9"/>
      <c r="E25" s="9"/>
      <c r="F25" s="10"/>
      <c r="G25" s="11"/>
      <c r="H25" s="10"/>
      <c r="I25" s="12"/>
      <c r="J25" s="12"/>
      <c r="K25" s="9"/>
      <c r="L25" s="11"/>
      <c r="M25" s="10"/>
      <c r="N25" s="9"/>
      <c r="O25" s="12"/>
      <c r="P25" s="13"/>
      <c r="Q25" s="10"/>
      <c r="R25" s="10"/>
      <c r="S25" s="9"/>
      <c r="T25" s="3"/>
    </row>
    <row r="26" spans="1:20" x14ac:dyDescent="0.2">
      <c r="B26" s="3"/>
      <c r="C26" s="3"/>
      <c r="D26" s="3"/>
      <c r="E26" s="14"/>
      <c r="F26" s="14"/>
      <c r="G26" s="3"/>
      <c r="H26" s="15"/>
      <c r="I26" s="3"/>
      <c r="K26" s="3"/>
      <c r="L26" s="4"/>
      <c r="M26" s="16"/>
      <c r="N26" s="3"/>
      <c r="O26" s="3"/>
      <c r="P26" s="3"/>
      <c r="Q26" s="3"/>
      <c r="R26" s="3"/>
      <c r="T26" s="3"/>
    </row>
    <row r="27" spans="1:20" x14ac:dyDescent="0.2">
      <c r="A27" s="17" t="s">
        <v>33</v>
      </c>
      <c r="B27" s="18"/>
      <c r="C27" s="18"/>
      <c r="D27" s="19"/>
      <c r="E27" s="3"/>
      <c r="F27" s="3"/>
      <c r="G27" s="3"/>
      <c r="H27" s="3"/>
      <c r="I27" s="3"/>
      <c r="K27" s="3"/>
      <c r="L27" s="3"/>
      <c r="M27" s="3"/>
      <c r="N27" s="3"/>
      <c r="O27" s="3"/>
      <c r="P27" s="3"/>
      <c r="Q27" s="3"/>
      <c r="R27" s="3"/>
      <c r="T27" s="3"/>
    </row>
    <row r="28" spans="1:20" x14ac:dyDescent="0.2">
      <c r="A28" s="2"/>
      <c r="B28" s="4"/>
      <c r="C28" s="4"/>
      <c r="D28" s="3"/>
      <c r="E28" s="3"/>
      <c r="F28" s="3"/>
      <c r="G28" s="3"/>
      <c r="H28" s="3"/>
      <c r="I28" s="3"/>
      <c r="K28" s="3"/>
      <c r="L28" s="3"/>
      <c r="M28" s="3"/>
      <c r="N28" s="3"/>
      <c r="O28" s="3"/>
      <c r="P28" s="3"/>
      <c r="Q28" s="3"/>
      <c r="R28" s="3"/>
      <c r="T28" s="3"/>
    </row>
    <row r="29" spans="1:20" x14ac:dyDescent="0.2">
      <c r="A29" s="2"/>
      <c r="B29" s="4"/>
      <c r="C29" s="4"/>
      <c r="D29" s="3"/>
      <c r="E29" s="3"/>
      <c r="F29" s="3"/>
      <c r="G29" s="3"/>
      <c r="H29" s="3"/>
      <c r="I29" s="3"/>
      <c r="K29" s="3"/>
      <c r="L29" s="3"/>
      <c r="M29" s="3"/>
      <c r="N29" s="3"/>
      <c r="O29" s="3"/>
      <c r="P29" s="3"/>
      <c r="Q29" s="3"/>
      <c r="R29" s="3"/>
      <c r="T29" s="3"/>
    </row>
    <row r="30" spans="1:20" x14ac:dyDescent="0.2">
      <c r="A30" s="8" t="s">
        <v>34</v>
      </c>
      <c r="C30" s="3"/>
      <c r="D30" s="1">
        <v>-1.2</v>
      </c>
      <c r="E30" s="8" t="s">
        <v>27</v>
      </c>
      <c r="F30" s="8" t="s">
        <v>43</v>
      </c>
      <c r="G30" s="20"/>
      <c r="I30" s="3"/>
      <c r="K30" s="3"/>
      <c r="L30" s="3"/>
      <c r="M30" s="3"/>
      <c r="N30" s="3"/>
      <c r="O30" s="3"/>
      <c r="P30" s="3"/>
      <c r="Q30" s="3"/>
      <c r="R30" s="3"/>
      <c r="T30" s="3"/>
    </row>
    <row r="31" spans="1:20" x14ac:dyDescent="0.2">
      <c r="A31" s="8" t="s">
        <v>35</v>
      </c>
      <c r="C31" s="3"/>
      <c r="D31" s="3"/>
      <c r="E31" s="7"/>
      <c r="F31" s="8"/>
      <c r="G31" s="8"/>
      <c r="H31" s="20"/>
      <c r="I31" s="3"/>
      <c r="K31" s="3"/>
      <c r="L31" s="3"/>
      <c r="M31" s="3"/>
      <c r="N31" s="3"/>
      <c r="O31" s="3"/>
      <c r="P31" s="3"/>
      <c r="Q31" s="3"/>
      <c r="R31" s="3"/>
      <c r="T31" s="3"/>
    </row>
    <row r="32" spans="1:20" x14ac:dyDescent="0.2">
      <c r="A32" s="8" t="s">
        <v>36</v>
      </c>
      <c r="C32" s="3"/>
      <c r="D32" s="3"/>
      <c r="E32" s="3"/>
      <c r="F32" s="3"/>
      <c r="G32" s="3"/>
      <c r="H32" s="3"/>
      <c r="I32" s="3"/>
      <c r="K32" s="3"/>
      <c r="L32" s="3"/>
      <c r="M32" s="3"/>
      <c r="N32" s="3"/>
      <c r="O32" s="3"/>
      <c r="P32" s="3"/>
      <c r="Q32" s="3"/>
      <c r="R32" s="3"/>
      <c r="T32" s="3"/>
    </row>
    <row r="33" spans="1:20" x14ac:dyDescent="0.2">
      <c r="B33" s="3"/>
      <c r="C33" s="3"/>
      <c r="D33" s="3"/>
      <c r="E33" s="3"/>
      <c r="F33" s="3"/>
      <c r="G33" s="3"/>
      <c r="H33" s="3"/>
      <c r="I33" s="3"/>
      <c r="K33" s="3"/>
      <c r="L33" s="3"/>
      <c r="M33" s="3"/>
      <c r="N33" s="3"/>
      <c r="O33" s="3"/>
      <c r="P33" s="3"/>
      <c r="Q33" s="3"/>
      <c r="R33" s="3"/>
      <c r="T33" s="3"/>
    </row>
    <row r="34" spans="1:20" x14ac:dyDescent="0.2">
      <c r="A34" s="17" t="s">
        <v>38</v>
      </c>
      <c r="B34" s="18"/>
      <c r="C34" s="18"/>
      <c r="D34" s="18"/>
      <c r="E34" s="18"/>
      <c r="F34" s="18"/>
      <c r="G34" s="18"/>
      <c r="H34" s="18"/>
      <c r="I34" s="3"/>
      <c r="K34" s="3"/>
      <c r="L34" s="3"/>
      <c r="M34" s="3"/>
      <c r="N34" s="3"/>
      <c r="O34" s="3"/>
      <c r="P34" s="3"/>
      <c r="Q34" s="3"/>
      <c r="R34" s="3"/>
      <c r="T34" s="3"/>
    </row>
    <row r="35" spans="1:20" x14ac:dyDescent="0.2">
      <c r="B35" s="3"/>
      <c r="C35" s="3"/>
      <c r="D35" s="3"/>
      <c r="E35" s="3"/>
      <c r="F35" s="3"/>
      <c r="G35" s="3"/>
      <c r="H35" s="3"/>
      <c r="I35" s="3"/>
      <c r="K35" s="3"/>
      <c r="L35" s="3"/>
      <c r="M35" s="3"/>
      <c r="N35" s="3"/>
      <c r="O35" s="3"/>
      <c r="P35" s="3"/>
      <c r="Q35" s="3"/>
      <c r="R35" s="3"/>
      <c r="T35" s="3"/>
    </row>
    <row r="36" spans="1:20" x14ac:dyDescent="0.2">
      <c r="A36" s="1" t="s">
        <v>39</v>
      </c>
      <c r="D36" s="1" t="s">
        <v>27</v>
      </c>
      <c r="F36" s="3" t="s">
        <v>37</v>
      </c>
      <c r="H36" s="3"/>
      <c r="I36" s="3"/>
      <c r="K36" s="3"/>
      <c r="L36" s="3"/>
      <c r="M36" s="3"/>
      <c r="N36" s="3"/>
      <c r="O36" s="3"/>
      <c r="P36" s="3"/>
      <c r="Q36" s="3"/>
      <c r="R36" s="3"/>
      <c r="T36" s="3"/>
    </row>
    <row r="37" spans="1:20" x14ac:dyDescent="0.2">
      <c r="A37" s="1" t="s">
        <v>40</v>
      </c>
      <c r="D37" s="1" t="s">
        <v>27</v>
      </c>
      <c r="F37" s="3" t="s">
        <v>37</v>
      </c>
      <c r="H37" s="3"/>
      <c r="I37" s="3"/>
      <c r="K37" s="3"/>
      <c r="L37" s="3"/>
      <c r="M37" s="3"/>
      <c r="N37" s="3"/>
      <c r="O37" s="3"/>
      <c r="P37" s="3"/>
      <c r="Q37" s="3"/>
      <c r="R37" s="3"/>
      <c r="T37" s="3"/>
    </row>
    <row r="38" spans="1:20" x14ac:dyDescent="0.2">
      <c r="A38" s="1" t="s">
        <v>41</v>
      </c>
      <c r="D38" s="1" t="s">
        <v>27</v>
      </c>
      <c r="F38" s="3" t="s">
        <v>37</v>
      </c>
      <c r="H38" s="3"/>
      <c r="I38" s="3"/>
      <c r="K38" s="3"/>
      <c r="L38" s="3"/>
      <c r="M38" s="3"/>
      <c r="N38" s="3"/>
      <c r="O38" s="3"/>
      <c r="P38" s="3"/>
      <c r="Q38" s="3"/>
      <c r="R38" s="3"/>
      <c r="T38" s="3"/>
    </row>
    <row r="39" spans="1:20" x14ac:dyDescent="0.2">
      <c r="A39" s="8" t="s">
        <v>44</v>
      </c>
      <c r="C39" s="7"/>
      <c r="D39" s="1" t="s">
        <v>27</v>
      </c>
      <c r="F39" s="3" t="s">
        <v>37</v>
      </c>
      <c r="H39" s="3"/>
      <c r="I39" s="3"/>
      <c r="K39" s="3"/>
      <c r="L39" s="3"/>
      <c r="M39" s="3"/>
      <c r="N39" s="3"/>
      <c r="O39" s="3"/>
      <c r="P39" s="3"/>
      <c r="Q39" s="3"/>
      <c r="R39" s="3"/>
      <c r="T39" s="3"/>
    </row>
    <row r="40" spans="1:20" x14ac:dyDescent="0.2">
      <c r="H40" s="3"/>
      <c r="I40" s="3"/>
      <c r="K40" s="3"/>
      <c r="L40" s="3"/>
      <c r="M40" s="3"/>
      <c r="N40" s="3"/>
      <c r="O40" s="3"/>
      <c r="P40" s="3"/>
      <c r="Q40" s="3"/>
      <c r="R40" s="3"/>
      <c r="T40" s="3"/>
    </row>
    <row r="41" spans="1:20" x14ac:dyDescent="0.2">
      <c r="H41" s="3"/>
      <c r="I41" s="3"/>
      <c r="K41" s="3"/>
      <c r="L41" s="3"/>
      <c r="M41" s="3"/>
      <c r="N41" s="3"/>
      <c r="O41" s="3"/>
      <c r="P41" s="3"/>
      <c r="Q41" s="3"/>
      <c r="R41" s="3"/>
      <c r="T41" s="3"/>
    </row>
    <row r="42" spans="1:20" x14ac:dyDescent="0.2">
      <c r="H42" s="3"/>
      <c r="I42" s="3"/>
      <c r="K42" s="3"/>
      <c r="L42" s="3"/>
      <c r="M42" s="3"/>
      <c r="N42" s="3"/>
      <c r="O42" s="3"/>
      <c r="P42" s="3"/>
      <c r="Q42" s="3"/>
      <c r="R42" s="3"/>
      <c r="T42" s="3"/>
    </row>
    <row r="43" spans="1:20" x14ac:dyDescent="0.2">
      <c r="H43" s="3"/>
      <c r="I43" s="3"/>
      <c r="K43" s="3"/>
      <c r="L43" s="3"/>
      <c r="M43" s="3"/>
      <c r="N43" s="3"/>
      <c r="O43" s="3"/>
      <c r="P43" s="3"/>
      <c r="Q43" s="3"/>
      <c r="R43" s="3"/>
      <c r="T43" s="3"/>
    </row>
    <row r="44" spans="1:20" x14ac:dyDescent="0.2">
      <c r="B44" s="7"/>
      <c r="F44" s="3"/>
      <c r="G44" s="3"/>
      <c r="H44" s="3"/>
      <c r="I44" s="3"/>
      <c r="K44" s="3"/>
      <c r="L44" s="3"/>
      <c r="M44" s="3"/>
      <c r="N44" s="3"/>
      <c r="O44" s="3"/>
      <c r="P44" s="3"/>
      <c r="Q44" s="3"/>
      <c r="R44" s="3"/>
      <c r="T44" s="3"/>
    </row>
    <row r="45" spans="1:20" x14ac:dyDescent="0.2">
      <c r="B45" s="3"/>
      <c r="C45" s="3"/>
      <c r="D45" s="3"/>
      <c r="E45" s="3"/>
      <c r="F45" s="3"/>
      <c r="G45" s="3"/>
      <c r="H45" s="3"/>
      <c r="I45" s="3"/>
      <c r="K45" s="3"/>
      <c r="L45" s="3"/>
      <c r="M45" s="3"/>
      <c r="N45" s="3"/>
      <c r="O45" s="3"/>
      <c r="P45" s="3"/>
      <c r="Q45" s="3"/>
      <c r="R45" s="3"/>
      <c r="T45" s="3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67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66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1.5316451612903226</v>
      </c>
      <c r="C11" s="27">
        <v>12.297741935483874</v>
      </c>
      <c r="D11" s="27">
        <v>6.6368111559139775</v>
      </c>
      <c r="E11" s="27">
        <v>19.190000000000001</v>
      </c>
      <c r="F11" s="45">
        <v>42035</v>
      </c>
      <c r="G11" s="27">
        <v>-3.2040000000000002</v>
      </c>
      <c r="H11" s="45">
        <v>42013</v>
      </c>
      <c r="I11" s="27">
        <v>79.002735215053747</v>
      </c>
      <c r="J11" s="27">
        <v>227.60600000000002</v>
      </c>
      <c r="K11" s="27">
        <v>2.0649045698924731</v>
      </c>
      <c r="L11" s="27">
        <v>17.350000000000001</v>
      </c>
      <c r="M11" s="45">
        <v>42019</v>
      </c>
      <c r="N11" s="27">
        <v>50.292000000000002</v>
      </c>
      <c r="O11" s="43">
        <v>19</v>
      </c>
      <c r="P11" s="27">
        <v>10.097999999999999</v>
      </c>
      <c r="Q11" s="45">
        <v>42031</v>
      </c>
      <c r="R11" s="27">
        <v>6.8672452956989245</v>
      </c>
      <c r="S11" s="27">
        <v>31.397629095582555</v>
      </c>
    </row>
    <row r="12" spans="1:19" x14ac:dyDescent="0.2">
      <c r="A12" s="2" t="s">
        <v>3</v>
      </c>
      <c r="B12" s="27">
        <v>2.451571428571429</v>
      </c>
      <c r="C12" s="27">
        <v>10.262607142857144</v>
      </c>
      <c r="D12" s="27">
        <v>6.1951726190476171</v>
      </c>
      <c r="E12" s="27">
        <v>15.05</v>
      </c>
      <c r="F12" s="45">
        <v>41675</v>
      </c>
      <c r="G12" s="27">
        <v>-1.6459999999999999</v>
      </c>
      <c r="H12" s="45">
        <v>41697</v>
      </c>
      <c r="I12" s="27">
        <v>78.819308035714286</v>
      </c>
      <c r="J12" s="27">
        <v>245.77300000000002</v>
      </c>
      <c r="K12" s="27">
        <v>2.5406421130952377</v>
      </c>
      <c r="L12" s="27">
        <v>17.440000000000001</v>
      </c>
      <c r="M12" s="45">
        <v>41681</v>
      </c>
      <c r="N12" s="27">
        <v>72.27</v>
      </c>
      <c r="O12" s="43">
        <v>21</v>
      </c>
      <c r="P12" s="27">
        <v>19.403999999999996</v>
      </c>
      <c r="Q12" s="45">
        <v>41682</v>
      </c>
      <c r="R12" s="27">
        <v>7.0989732142857145</v>
      </c>
      <c r="S12" s="27">
        <v>35.452122578767273</v>
      </c>
    </row>
    <row r="13" spans="1:19" x14ac:dyDescent="0.2">
      <c r="A13" s="2" t="s">
        <v>4</v>
      </c>
      <c r="B13" s="27">
        <v>4.2378064516129026</v>
      </c>
      <c r="C13" s="27">
        <v>14.768677419354841</v>
      </c>
      <c r="D13" s="27">
        <v>9.2295080645161303</v>
      </c>
      <c r="E13" s="27">
        <v>19.05</v>
      </c>
      <c r="F13" s="45">
        <v>41706</v>
      </c>
      <c r="G13" s="27">
        <v>-0.76200000000000001</v>
      </c>
      <c r="H13" s="45">
        <v>41716</v>
      </c>
      <c r="I13" s="27">
        <v>77.736881720430105</v>
      </c>
      <c r="J13" s="27">
        <v>389.38100000000003</v>
      </c>
      <c r="K13" s="27">
        <v>1.9207735215053767</v>
      </c>
      <c r="L13" s="27">
        <v>20.190000000000001</v>
      </c>
      <c r="M13" s="45">
        <v>41711</v>
      </c>
      <c r="N13" s="27">
        <v>62.766000000000005</v>
      </c>
      <c r="O13" s="43">
        <v>21</v>
      </c>
      <c r="P13" s="27">
        <v>9.3060000000000027</v>
      </c>
      <c r="Q13" s="45">
        <v>41715</v>
      </c>
      <c r="R13" s="27">
        <v>10.072846102150537</v>
      </c>
      <c r="S13" s="27">
        <v>61.712908887861047</v>
      </c>
    </row>
    <row r="14" spans="1:19" x14ac:dyDescent="0.2">
      <c r="A14" s="2" t="s">
        <v>5</v>
      </c>
      <c r="B14" s="27">
        <v>6.0364666666666666</v>
      </c>
      <c r="C14" s="27">
        <v>17.971333333333337</v>
      </c>
      <c r="D14" s="27">
        <v>11.671013888888892</v>
      </c>
      <c r="E14" s="27">
        <v>28.29</v>
      </c>
      <c r="F14" s="45">
        <v>41746</v>
      </c>
      <c r="G14" s="27">
        <v>2.8279999999999998</v>
      </c>
      <c r="H14" s="45">
        <v>41732</v>
      </c>
      <c r="I14" s="27">
        <v>69.457541666666657</v>
      </c>
      <c r="J14" s="27">
        <v>549.63200000000006</v>
      </c>
      <c r="K14" s="27">
        <v>2.2025993055555557</v>
      </c>
      <c r="L14" s="27">
        <v>14.7</v>
      </c>
      <c r="M14" s="45">
        <v>41740</v>
      </c>
      <c r="N14" s="27">
        <v>71.478000000000009</v>
      </c>
      <c r="O14" s="43">
        <v>14</v>
      </c>
      <c r="P14" s="27">
        <v>14.454000000000008</v>
      </c>
      <c r="Q14" s="45">
        <v>41758</v>
      </c>
      <c r="R14" s="27">
        <v>13.656833333333335</v>
      </c>
      <c r="S14" s="27">
        <v>94.913399860288152</v>
      </c>
    </row>
    <row r="15" spans="1:19" x14ac:dyDescent="0.2">
      <c r="A15" s="2" t="s">
        <v>6</v>
      </c>
      <c r="B15" s="27">
        <v>7.5205483870967749</v>
      </c>
      <c r="C15" s="27">
        <v>17.874193548387101</v>
      </c>
      <c r="D15" s="27">
        <v>12.369622983870967</v>
      </c>
      <c r="E15" s="27">
        <v>24.7</v>
      </c>
      <c r="F15" s="45">
        <v>41765</v>
      </c>
      <c r="G15" s="27">
        <v>1.3420000000000001</v>
      </c>
      <c r="H15" s="45">
        <v>41785</v>
      </c>
      <c r="I15" s="27">
        <v>72.17145833333332</v>
      </c>
      <c r="J15" s="27">
        <v>599.76499999999999</v>
      </c>
      <c r="K15" s="27">
        <v>2.112619623655914</v>
      </c>
      <c r="L15" s="27">
        <v>14.01</v>
      </c>
      <c r="M15" s="45">
        <v>41789</v>
      </c>
      <c r="N15" s="27">
        <v>50.094000000000001</v>
      </c>
      <c r="O15" s="43">
        <v>15</v>
      </c>
      <c r="P15" s="27">
        <v>11.087999999999999</v>
      </c>
      <c r="Q15" s="45">
        <v>41776</v>
      </c>
      <c r="R15" s="27">
        <v>15.055544354838711</v>
      </c>
      <c r="S15" s="27">
        <v>103.35850952474436</v>
      </c>
    </row>
    <row r="16" spans="1:19" x14ac:dyDescent="0.2">
      <c r="A16" s="2" t="s">
        <v>7</v>
      </c>
      <c r="B16" s="27">
        <v>11.818</v>
      </c>
      <c r="C16" s="27">
        <v>24.360333333333333</v>
      </c>
      <c r="D16" s="27">
        <v>17.707381944444442</v>
      </c>
      <c r="E16" s="27">
        <v>33.26</v>
      </c>
      <c r="F16" s="45">
        <v>41806</v>
      </c>
      <c r="G16" s="27">
        <v>9.35</v>
      </c>
      <c r="H16" s="45">
        <v>41793</v>
      </c>
      <c r="I16" s="27">
        <v>66.671583333333345</v>
      </c>
      <c r="J16" s="27">
        <v>722.75199999999995</v>
      </c>
      <c r="K16" s="27">
        <v>2.1677791666666675</v>
      </c>
      <c r="L16" s="27">
        <v>12.74</v>
      </c>
      <c r="M16" s="45">
        <v>41791</v>
      </c>
      <c r="N16" s="27">
        <v>66.924000000000007</v>
      </c>
      <c r="O16" s="43">
        <v>8</v>
      </c>
      <c r="P16" s="27">
        <v>19.998000000000005</v>
      </c>
      <c r="Q16" s="45">
        <v>41798</v>
      </c>
      <c r="R16" s="27">
        <v>19.707444444444445</v>
      </c>
      <c r="S16" s="27">
        <v>144.22006853886879</v>
      </c>
    </row>
    <row r="17" spans="1:19" x14ac:dyDescent="0.2">
      <c r="A17" s="2" t="s">
        <v>8</v>
      </c>
      <c r="B17" s="27">
        <v>16.911935483870966</v>
      </c>
      <c r="C17" s="27">
        <v>32.132580645161298</v>
      </c>
      <c r="D17" s="27">
        <v>23.862284946236564</v>
      </c>
      <c r="E17" s="27">
        <v>36.25</v>
      </c>
      <c r="F17" s="45">
        <v>41845</v>
      </c>
      <c r="G17" s="27">
        <v>13.43</v>
      </c>
      <c r="H17" s="45">
        <v>41849</v>
      </c>
      <c r="I17" s="27">
        <v>63.338696236559144</v>
      </c>
      <c r="J17" s="27">
        <v>756.51900000000001</v>
      </c>
      <c r="K17" s="27">
        <v>1.3458608870967745</v>
      </c>
      <c r="L17" s="27">
        <v>15.48</v>
      </c>
      <c r="M17" s="45">
        <v>41836</v>
      </c>
      <c r="N17" s="27">
        <v>61.772000000000006</v>
      </c>
      <c r="O17" s="43">
        <v>9</v>
      </c>
      <c r="P17" s="27">
        <v>50.288000000000004</v>
      </c>
      <c r="Q17" s="45">
        <v>41834</v>
      </c>
      <c r="R17" s="27">
        <v>26.353051075268812</v>
      </c>
      <c r="S17" s="27">
        <v>167.8987779717813</v>
      </c>
    </row>
    <row r="18" spans="1:19" x14ac:dyDescent="0.2">
      <c r="A18" s="2" t="s">
        <v>9</v>
      </c>
      <c r="B18" s="27">
        <v>15.592258064516123</v>
      </c>
      <c r="C18" s="27">
        <v>29.832903225806454</v>
      </c>
      <c r="D18" s="27">
        <v>21.919771505376342</v>
      </c>
      <c r="E18" s="27">
        <v>36.659999999999997</v>
      </c>
      <c r="F18" s="45">
        <v>41853</v>
      </c>
      <c r="G18" s="27">
        <v>12.21</v>
      </c>
      <c r="H18" s="45">
        <v>41872</v>
      </c>
      <c r="I18" s="27">
        <v>63.257903225806452</v>
      </c>
      <c r="J18" s="27">
        <v>711.98500000000001</v>
      </c>
      <c r="K18" s="27">
        <v>1.7628770161290319</v>
      </c>
      <c r="L18" s="27">
        <v>10.49</v>
      </c>
      <c r="M18" s="45">
        <v>41875</v>
      </c>
      <c r="N18" s="27">
        <v>18.612000000000002</v>
      </c>
      <c r="O18" s="43">
        <v>4</v>
      </c>
      <c r="P18" s="27">
        <v>10.692</v>
      </c>
      <c r="Q18" s="45">
        <v>41867</v>
      </c>
      <c r="R18" s="27">
        <v>25.423642473118285</v>
      </c>
      <c r="S18" s="27">
        <v>155.45678521397261</v>
      </c>
    </row>
    <row r="19" spans="1:19" x14ac:dyDescent="0.2">
      <c r="A19" s="2" t="s">
        <v>10</v>
      </c>
      <c r="B19" s="27">
        <v>12.633833333333333</v>
      </c>
      <c r="C19" s="27">
        <v>26.745333333333331</v>
      </c>
      <c r="D19" s="27">
        <v>19.054048611111114</v>
      </c>
      <c r="E19" s="27">
        <v>31.22</v>
      </c>
      <c r="F19" s="45">
        <v>41885</v>
      </c>
      <c r="G19" s="27">
        <v>7.9950000000000001</v>
      </c>
      <c r="H19" s="45">
        <v>41904</v>
      </c>
      <c r="I19" s="27">
        <v>68.670346920289845</v>
      </c>
      <c r="J19" s="27">
        <v>540.60099999999989</v>
      </c>
      <c r="K19" s="27">
        <v>1.5540110507246374</v>
      </c>
      <c r="L19" s="27">
        <v>11.96</v>
      </c>
      <c r="M19" s="45">
        <v>41887</v>
      </c>
      <c r="N19" s="27">
        <v>14.65</v>
      </c>
      <c r="O19" s="43">
        <v>8</v>
      </c>
      <c r="P19" s="27">
        <v>10.096000000000002</v>
      </c>
      <c r="Q19" s="45">
        <v>41887</v>
      </c>
      <c r="R19" s="27">
        <v>22.589510567632843</v>
      </c>
      <c r="S19" s="27">
        <v>105.82013814149541</v>
      </c>
    </row>
    <row r="20" spans="1:19" x14ac:dyDescent="0.2">
      <c r="A20" s="2" t="s">
        <v>11</v>
      </c>
      <c r="B20" s="27">
        <v>10.242709677419354</v>
      </c>
      <c r="C20" s="27">
        <v>22.157741935483863</v>
      </c>
      <c r="D20" s="27">
        <v>15.749654569892472</v>
      </c>
      <c r="E20" s="27">
        <v>29.45</v>
      </c>
      <c r="F20" s="45">
        <v>41914</v>
      </c>
      <c r="G20" s="27">
        <v>1.482</v>
      </c>
      <c r="H20" s="45">
        <v>41924</v>
      </c>
      <c r="I20" s="27">
        <v>74.051162634408612</v>
      </c>
      <c r="J20" s="27">
        <v>356.303</v>
      </c>
      <c r="K20" s="27">
        <v>1.4544805107526884</v>
      </c>
      <c r="L20" s="27">
        <v>10.68</v>
      </c>
      <c r="M20" s="45">
        <v>41915</v>
      </c>
      <c r="N20" s="27">
        <v>28.116</v>
      </c>
      <c r="O20" s="43">
        <v>10</v>
      </c>
      <c r="P20" s="27">
        <v>21.977999999999998</v>
      </c>
      <c r="Q20" s="45">
        <v>41916</v>
      </c>
      <c r="R20" s="27">
        <v>17.207674731182795</v>
      </c>
      <c r="S20" s="27">
        <v>64.238722336254611</v>
      </c>
    </row>
    <row r="21" spans="1:19" x14ac:dyDescent="0.2">
      <c r="A21" s="2" t="s">
        <v>12</v>
      </c>
      <c r="B21" s="27">
        <v>5.4873333333333338</v>
      </c>
      <c r="C21" s="27">
        <v>13.69936666666667</v>
      </c>
      <c r="D21" s="27">
        <v>9.4223819444444459</v>
      </c>
      <c r="E21" s="27">
        <v>23.74</v>
      </c>
      <c r="F21" s="45">
        <v>41949</v>
      </c>
      <c r="G21" s="27">
        <v>-6.1219999999999999</v>
      </c>
      <c r="H21" s="45">
        <v>41971</v>
      </c>
      <c r="I21" s="27">
        <v>73.33761111111113</v>
      </c>
      <c r="J21" s="27">
        <v>209.06399999999996</v>
      </c>
      <c r="K21" s="27">
        <v>2.5071138888888886</v>
      </c>
      <c r="L21" s="27">
        <v>16.170000000000002</v>
      </c>
      <c r="M21" s="45">
        <v>41969</v>
      </c>
      <c r="N21" s="27">
        <v>26.73</v>
      </c>
      <c r="O21" s="43">
        <v>14</v>
      </c>
      <c r="P21" s="27">
        <v>5.742</v>
      </c>
      <c r="Q21" s="45">
        <v>41947</v>
      </c>
      <c r="R21" s="27">
        <v>10.179307638888888</v>
      </c>
      <c r="S21" s="27">
        <v>40.573468097072627</v>
      </c>
    </row>
    <row r="22" spans="1:19" ht="13.5" thickBot="1" x14ac:dyDescent="0.25">
      <c r="A22" s="28" t="s">
        <v>13</v>
      </c>
      <c r="B22" s="29">
        <v>-0.6126129032258063</v>
      </c>
      <c r="C22" s="29">
        <v>9.6893870967741922</v>
      </c>
      <c r="D22" s="29">
        <v>4.3120329301075273</v>
      </c>
      <c r="E22" s="29">
        <v>15.86</v>
      </c>
      <c r="F22" s="46">
        <v>41977</v>
      </c>
      <c r="G22" s="29">
        <v>-5.242</v>
      </c>
      <c r="H22" s="46">
        <v>41994</v>
      </c>
      <c r="I22" s="29">
        <v>80.966942204301105</v>
      </c>
      <c r="J22" s="29">
        <v>174.08799999999999</v>
      </c>
      <c r="K22" s="29">
        <v>1.5050510752688171</v>
      </c>
      <c r="L22" s="29">
        <v>13.13</v>
      </c>
      <c r="M22" s="46">
        <v>41997</v>
      </c>
      <c r="N22" s="29">
        <v>4.95</v>
      </c>
      <c r="O22" s="30">
        <v>12</v>
      </c>
      <c r="P22" s="29">
        <v>1.3859999999999999</v>
      </c>
      <c r="Q22" s="46">
        <v>41992</v>
      </c>
      <c r="R22" s="29">
        <v>5.198075940860214</v>
      </c>
      <c r="S22" s="29">
        <v>22.62910966705671</v>
      </c>
    </row>
    <row r="23" spans="1:19" ht="13.5" thickTop="1" x14ac:dyDescent="0.2">
      <c r="A23" s="2" t="s">
        <v>32</v>
      </c>
      <c r="B23" s="27">
        <v>7.820957923707117</v>
      </c>
      <c r="C23" s="27">
        <v>19.316016634664621</v>
      </c>
      <c r="D23" s="27">
        <v>13.177473763654211</v>
      </c>
      <c r="E23" s="27">
        <v>36.659999999999997</v>
      </c>
      <c r="F23" s="45">
        <v>41488</v>
      </c>
      <c r="G23" s="27">
        <v>-6.1219999999999999</v>
      </c>
      <c r="H23" s="45">
        <v>41606</v>
      </c>
      <c r="I23" s="27">
        <v>72.290180886417303</v>
      </c>
      <c r="J23" s="27">
        <v>5483.4689999999991</v>
      </c>
      <c r="K23" s="27">
        <v>1.9282260607693384</v>
      </c>
      <c r="L23" s="27">
        <v>20.190000000000001</v>
      </c>
      <c r="M23" s="45">
        <v>41346</v>
      </c>
      <c r="N23" s="27">
        <v>528.65400000000011</v>
      </c>
      <c r="O23" s="43">
        <v>155</v>
      </c>
      <c r="P23" s="27">
        <v>50.288000000000004</v>
      </c>
      <c r="Q23" s="45">
        <v>41469</v>
      </c>
      <c r="R23" s="27">
        <v>14.950845764308625</v>
      </c>
      <c r="S23" s="27">
        <v>1027.6716399137454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-0.76200000000000001</v>
      </c>
      <c r="G28" s="1" t="s">
        <v>27</v>
      </c>
      <c r="H28" s="44">
        <v>41605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-0.55800000000000005</v>
      </c>
      <c r="G29" s="1" t="s">
        <v>27</v>
      </c>
      <c r="H29" s="44">
        <v>41354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250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15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10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11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3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90" zoomScaleNormal="90" workbookViewId="0">
      <selection activeCell="O35" sqref="O35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8.140625" style="1" bestFit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3" width="8.140625" style="1" bestFit="1" customWidth="1"/>
    <col min="14" max="14" width="7" style="1" customWidth="1"/>
    <col min="15" max="15" width="7.7109375" style="1" bestFit="1" customWidth="1"/>
    <col min="16" max="16" width="5.42578125" style="1" bestFit="1" customWidth="1"/>
    <col min="17" max="17" width="8.140625" style="1" bestFit="1" customWidth="1"/>
    <col min="18" max="18" width="7.5703125" style="1" customWidth="1"/>
    <col min="19" max="19" width="8.28515625" style="1" customWidth="1"/>
    <col min="20" max="16384" width="11.42578125" style="1"/>
  </cols>
  <sheetData>
    <row r="1" spans="1:20" x14ac:dyDescent="0.2">
      <c r="B1" s="2" t="s">
        <v>73</v>
      </c>
    </row>
    <row r="2" spans="1:20" x14ac:dyDescent="0.2">
      <c r="B2" s="2" t="s">
        <v>46</v>
      </c>
    </row>
    <row r="3" spans="1:20" x14ac:dyDescent="0.2">
      <c r="B3" s="2" t="s">
        <v>47</v>
      </c>
    </row>
    <row r="6" spans="1:20" x14ac:dyDescent="0.2">
      <c r="B6" s="2" t="s">
        <v>52</v>
      </c>
    </row>
    <row r="7" spans="1:20" x14ac:dyDescent="0.2">
      <c r="B7" s="2" t="s">
        <v>66</v>
      </c>
    </row>
    <row r="9" spans="1:20" x14ac:dyDescent="0.2"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20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20" x14ac:dyDescent="0.2">
      <c r="A11" s="2" t="s">
        <v>2</v>
      </c>
      <c r="B11" s="37">
        <v>3.3450000000000002</v>
      </c>
      <c r="C11" s="37">
        <v>12.049032258064514</v>
      </c>
      <c r="D11" s="37">
        <v>7.4899381720430096</v>
      </c>
      <c r="E11" s="37">
        <v>17.02</v>
      </c>
      <c r="F11" s="50">
        <v>42394</v>
      </c>
      <c r="G11" s="37">
        <v>-2.0539999999999998</v>
      </c>
      <c r="H11" s="50">
        <v>42370</v>
      </c>
      <c r="I11" s="37">
        <v>80.075168010752691</v>
      </c>
      <c r="J11" s="37">
        <v>176.64500000000001</v>
      </c>
      <c r="K11" s="37">
        <v>1.7113770161290323</v>
      </c>
      <c r="L11" s="37">
        <v>16.86</v>
      </c>
      <c r="M11" s="50">
        <v>42373</v>
      </c>
      <c r="N11" s="37">
        <v>30.69</v>
      </c>
      <c r="O11" s="26">
        <v>18</v>
      </c>
      <c r="P11" s="37">
        <v>9.1080000000000005</v>
      </c>
      <c r="Q11" s="50">
        <v>42396</v>
      </c>
      <c r="R11" s="37">
        <v>7.4412190860215048</v>
      </c>
      <c r="S11" s="37">
        <v>31.225335030937238</v>
      </c>
    </row>
    <row r="12" spans="1:20" x14ac:dyDescent="0.2">
      <c r="A12" s="2" t="s">
        <v>3</v>
      </c>
      <c r="B12" s="37">
        <v>0.42246428571428568</v>
      </c>
      <c r="C12" s="37">
        <v>13.559285714285716</v>
      </c>
      <c r="D12" s="37">
        <v>6.8025156249999998</v>
      </c>
      <c r="E12" s="37">
        <v>21.23</v>
      </c>
      <c r="F12" s="50">
        <v>42049</v>
      </c>
      <c r="G12" s="37">
        <v>-4.2220000000000004</v>
      </c>
      <c r="H12" s="50">
        <v>42057</v>
      </c>
      <c r="I12" s="37">
        <v>72.909999999999982</v>
      </c>
      <c r="J12" s="37">
        <v>251.71099999999996</v>
      </c>
      <c r="K12" s="37">
        <v>1.8653578869047611</v>
      </c>
      <c r="L12" s="37">
        <v>19.7</v>
      </c>
      <c r="M12" s="50">
        <v>42045</v>
      </c>
      <c r="N12" s="37">
        <v>15.246000000000002</v>
      </c>
      <c r="O12" s="26">
        <v>14</v>
      </c>
      <c r="P12" s="37">
        <v>5.5440000000000005</v>
      </c>
      <c r="Q12" s="50">
        <v>42063</v>
      </c>
      <c r="R12" s="37">
        <v>7.1980089285714275</v>
      </c>
      <c r="S12" s="37">
        <v>42.82954126642769</v>
      </c>
    </row>
    <row r="13" spans="1:20" x14ac:dyDescent="0.2">
      <c r="A13" s="2" t="s">
        <v>4</v>
      </c>
      <c r="B13" s="37">
        <v>4.2790714285714291</v>
      </c>
      <c r="C13" s="37">
        <v>16.709464285714287</v>
      </c>
      <c r="D13" s="37">
        <v>10.324122980442178</v>
      </c>
      <c r="E13" s="37">
        <v>24.69</v>
      </c>
      <c r="F13" s="50">
        <v>42080</v>
      </c>
      <c r="G13" s="37">
        <v>-1.034</v>
      </c>
      <c r="H13" s="50">
        <v>42077</v>
      </c>
      <c r="I13" s="37">
        <v>66.74252657312924</v>
      </c>
      <c r="J13" s="37">
        <v>411.29199999999986</v>
      </c>
      <c r="K13" s="37">
        <v>2.3126808035714284</v>
      </c>
      <c r="L13" s="37">
        <v>17.05</v>
      </c>
      <c r="M13" s="50">
        <v>42066</v>
      </c>
      <c r="N13" s="37">
        <v>31.086000000000006</v>
      </c>
      <c r="O13" s="26">
        <v>10</v>
      </c>
      <c r="P13" s="37">
        <v>8.7120000000000033</v>
      </c>
      <c r="Q13" s="50">
        <v>42064</v>
      </c>
      <c r="R13" s="37">
        <v>10.728043154761908</v>
      </c>
      <c r="S13" s="37">
        <v>69.951713040611253</v>
      </c>
      <c r="T13" s="51"/>
    </row>
    <row r="14" spans="1:20" x14ac:dyDescent="0.2">
      <c r="A14" s="2" t="s">
        <v>5</v>
      </c>
      <c r="B14" s="37">
        <v>8.2510666666666683</v>
      </c>
      <c r="C14" s="37">
        <v>21.709</v>
      </c>
      <c r="D14" s="37">
        <v>14.482523197399527</v>
      </c>
      <c r="E14" s="37">
        <v>29.53</v>
      </c>
      <c r="F14" s="50">
        <v>42110</v>
      </c>
      <c r="G14" s="37">
        <v>4.1289999999999996</v>
      </c>
      <c r="H14" s="50">
        <v>42117</v>
      </c>
      <c r="I14" s="37">
        <v>67.747952127659588</v>
      </c>
      <c r="J14" s="37">
        <v>566.52299999999991</v>
      </c>
      <c r="K14" s="37">
        <v>1.7473971926713949</v>
      </c>
      <c r="L14" s="37">
        <v>11.27</v>
      </c>
      <c r="M14" s="50">
        <v>42097</v>
      </c>
      <c r="N14" s="37">
        <v>32.868000000000002</v>
      </c>
      <c r="O14" s="26">
        <v>11</v>
      </c>
      <c r="P14" s="37">
        <v>7.3260000000000005</v>
      </c>
      <c r="Q14" s="50">
        <v>42104</v>
      </c>
      <c r="R14" s="37">
        <v>16.0771238179669</v>
      </c>
      <c r="S14" s="37">
        <v>104.89603117665334</v>
      </c>
    </row>
    <row r="15" spans="1:20" x14ac:dyDescent="0.2">
      <c r="A15" s="2" t="s">
        <v>6</v>
      </c>
      <c r="B15" s="37">
        <v>9.2187096774193567</v>
      </c>
      <c r="C15" s="37">
        <v>22.068387096774195</v>
      </c>
      <c r="D15" s="37">
        <v>15.426066532258064</v>
      </c>
      <c r="E15" s="37">
        <v>28.72</v>
      </c>
      <c r="F15" s="50">
        <v>42134</v>
      </c>
      <c r="G15" s="37">
        <v>3.5190000000000001</v>
      </c>
      <c r="H15" s="50">
        <v>42129</v>
      </c>
      <c r="I15" s="37">
        <v>62.149321236559132</v>
      </c>
      <c r="J15" s="37">
        <v>695.90900000000011</v>
      </c>
      <c r="K15" s="37">
        <v>2.199247311827957</v>
      </c>
      <c r="L15" s="37">
        <v>15.78</v>
      </c>
      <c r="M15" s="50">
        <v>42145</v>
      </c>
      <c r="N15" s="37">
        <v>31.085999999999991</v>
      </c>
      <c r="O15" s="26">
        <v>8</v>
      </c>
      <c r="P15" s="37">
        <v>11.285999999999998</v>
      </c>
      <c r="Q15" s="50">
        <v>42149</v>
      </c>
      <c r="R15" s="37">
        <v>18.778057795698928</v>
      </c>
      <c r="S15" s="37">
        <v>135.90598735368826</v>
      </c>
    </row>
    <row r="16" spans="1:20" x14ac:dyDescent="0.2">
      <c r="A16" s="2" t="s">
        <v>7</v>
      </c>
      <c r="B16" s="37">
        <v>13.860333333333333</v>
      </c>
      <c r="C16" s="37">
        <v>28.378</v>
      </c>
      <c r="D16" s="37">
        <v>20.541451388888888</v>
      </c>
      <c r="E16" s="37">
        <v>34.01</v>
      </c>
      <c r="F16" s="50">
        <v>42167</v>
      </c>
      <c r="G16" s="37">
        <v>8.18</v>
      </c>
      <c r="H16" s="50">
        <v>42160</v>
      </c>
      <c r="I16" s="37">
        <v>61.512131944444441</v>
      </c>
      <c r="J16" s="37">
        <v>758.46199999999999</v>
      </c>
      <c r="K16" s="37">
        <v>1.9315458333333335</v>
      </c>
      <c r="L16" s="37">
        <v>13.33</v>
      </c>
      <c r="M16" s="50">
        <v>42176</v>
      </c>
      <c r="N16" s="37">
        <v>44.154000000000003</v>
      </c>
      <c r="O16" s="26">
        <v>11</v>
      </c>
      <c r="P16" s="37">
        <v>18.414000000000005</v>
      </c>
      <c r="Q16" s="50">
        <v>42179</v>
      </c>
      <c r="R16" s="37">
        <v>22.75845138888889</v>
      </c>
      <c r="S16" s="37">
        <v>163.82050448898084</v>
      </c>
    </row>
    <row r="17" spans="1:19" x14ac:dyDescent="0.2">
      <c r="A17" s="2" t="s">
        <v>8</v>
      </c>
      <c r="B17" s="37">
        <v>15.283548387096776</v>
      </c>
      <c r="C17" s="37">
        <v>28.189354838709679</v>
      </c>
      <c r="D17" s="37">
        <v>21.127486559139786</v>
      </c>
      <c r="E17" s="37">
        <v>37.46</v>
      </c>
      <c r="F17" s="50">
        <v>42202</v>
      </c>
      <c r="G17" s="37">
        <v>11.69</v>
      </c>
      <c r="H17" s="50">
        <v>42193</v>
      </c>
      <c r="I17" s="37">
        <v>65.258037634408609</v>
      </c>
      <c r="J17" s="37">
        <v>743.27300000000014</v>
      </c>
      <c r="K17" s="37">
        <v>1.9077930107526886</v>
      </c>
      <c r="L17" s="37">
        <v>12.25</v>
      </c>
      <c r="M17" s="50">
        <v>42191</v>
      </c>
      <c r="N17" s="37">
        <v>66.528000000000006</v>
      </c>
      <c r="O17" s="26">
        <v>8</v>
      </c>
      <c r="P17" s="37">
        <v>46.134000000000015</v>
      </c>
      <c r="Q17" s="50">
        <v>42188</v>
      </c>
      <c r="R17" s="37">
        <v>23.736928763440861</v>
      </c>
      <c r="S17" s="37">
        <v>160.89680330745054</v>
      </c>
    </row>
    <row r="18" spans="1:19" x14ac:dyDescent="0.2">
      <c r="A18" s="2" t="s">
        <v>9</v>
      </c>
      <c r="B18" s="37">
        <v>14.826774193548385</v>
      </c>
      <c r="C18" s="37">
        <v>29.009999999999994</v>
      </c>
      <c r="D18" s="37">
        <v>21.186471774193553</v>
      </c>
      <c r="E18" s="37">
        <v>34.56</v>
      </c>
      <c r="F18" s="50">
        <v>42224</v>
      </c>
      <c r="G18" s="37">
        <v>8.7899999999999991</v>
      </c>
      <c r="H18" s="50">
        <v>42233</v>
      </c>
      <c r="I18" s="37">
        <v>66.448010752688162</v>
      </c>
      <c r="J18" s="37">
        <v>681.93400000000008</v>
      </c>
      <c r="K18" s="37">
        <v>1.4579139784946238</v>
      </c>
      <c r="L18" s="37">
        <v>10.58</v>
      </c>
      <c r="M18" s="50">
        <v>42231</v>
      </c>
      <c r="N18" s="37">
        <v>36.826000000000001</v>
      </c>
      <c r="O18" s="26">
        <v>6</v>
      </c>
      <c r="P18" s="37">
        <v>17.82</v>
      </c>
      <c r="Q18" s="50">
        <v>42234</v>
      </c>
      <c r="R18" s="37">
        <v>24.031270161290323</v>
      </c>
      <c r="S18" s="37">
        <v>140.0585656424123</v>
      </c>
    </row>
    <row r="19" spans="1:19" x14ac:dyDescent="0.2">
      <c r="A19" s="2" t="s">
        <v>10</v>
      </c>
      <c r="B19" s="37">
        <v>14.486733333333337</v>
      </c>
      <c r="C19" s="37">
        <v>27.741999999999997</v>
      </c>
      <c r="D19" s="37">
        <v>20.373947355200947</v>
      </c>
      <c r="E19" s="37">
        <v>33.69</v>
      </c>
      <c r="F19" s="50">
        <v>42250</v>
      </c>
      <c r="G19" s="37">
        <v>6.9619999999999997</v>
      </c>
      <c r="H19" s="50">
        <v>42274</v>
      </c>
      <c r="I19" s="37">
        <v>69.169665927895977</v>
      </c>
      <c r="J19" s="37">
        <v>501.68900000000002</v>
      </c>
      <c r="K19" s="37">
        <v>1.2425841016548467</v>
      </c>
      <c r="L19" s="37">
        <v>16.559999999999999</v>
      </c>
      <c r="M19" s="50">
        <v>42263</v>
      </c>
      <c r="N19" s="37">
        <v>49.500000000000007</v>
      </c>
      <c r="O19" s="26">
        <v>10</v>
      </c>
      <c r="P19" s="37">
        <v>20.592000000000002</v>
      </c>
      <c r="Q19" s="50">
        <v>42263</v>
      </c>
      <c r="R19" s="37">
        <v>22.740715425531921</v>
      </c>
      <c r="S19" s="37">
        <v>101.49450568183389</v>
      </c>
    </row>
    <row r="20" spans="1:19" x14ac:dyDescent="0.2">
      <c r="A20" s="2" t="s">
        <v>11</v>
      </c>
      <c r="B20" s="37">
        <v>10.64309677419355</v>
      </c>
      <c r="C20" s="37">
        <v>23.945806451612903</v>
      </c>
      <c r="D20" s="37">
        <v>16.530686270304273</v>
      </c>
      <c r="E20" s="37">
        <v>28.73</v>
      </c>
      <c r="F20" s="50">
        <v>42298</v>
      </c>
      <c r="G20" s="37">
        <v>6.6929999999999996</v>
      </c>
      <c r="H20" s="50">
        <v>42304</v>
      </c>
      <c r="I20" s="37">
        <v>73.889130061770771</v>
      </c>
      <c r="J20" s="37">
        <v>361.72499999999991</v>
      </c>
      <c r="K20" s="37">
        <v>1.1116162205444984</v>
      </c>
      <c r="L20" s="37">
        <v>9.9</v>
      </c>
      <c r="M20" s="50">
        <v>42293</v>
      </c>
      <c r="N20" s="37">
        <v>22.176000000000009</v>
      </c>
      <c r="O20" s="26">
        <v>12</v>
      </c>
      <c r="P20" s="37">
        <v>6.732000000000002</v>
      </c>
      <c r="Q20" s="50">
        <v>42287</v>
      </c>
      <c r="R20" s="37">
        <v>17.142913949897054</v>
      </c>
      <c r="S20" s="37">
        <v>64.614632918119327</v>
      </c>
    </row>
    <row r="21" spans="1:19" x14ac:dyDescent="0.2">
      <c r="A21" s="2" t="s">
        <v>12</v>
      </c>
      <c r="B21" s="37">
        <v>5.8100666666666676</v>
      </c>
      <c r="C21" s="37">
        <v>15.102333333333336</v>
      </c>
      <c r="D21" s="37">
        <v>10.18417194148936</v>
      </c>
      <c r="E21" s="37">
        <v>19.03</v>
      </c>
      <c r="F21" s="50">
        <v>42332</v>
      </c>
      <c r="G21" s="37">
        <v>-1.4039999999999999</v>
      </c>
      <c r="H21" s="50">
        <v>42318</v>
      </c>
      <c r="I21" s="37">
        <v>87.662422429078035</v>
      </c>
      <c r="J21" s="37">
        <v>183.077</v>
      </c>
      <c r="K21" s="37">
        <v>1.4129841016548466</v>
      </c>
      <c r="L21" s="37">
        <v>11.47</v>
      </c>
      <c r="M21" s="50">
        <v>42312</v>
      </c>
      <c r="N21" s="37">
        <v>131.07400000000004</v>
      </c>
      <c r="O21" s="26">
        <v>19</v>
      </c>
      <c r="P21" s="37">
        <v>47.124000000000009</v>
      </c>
      <c r="Q21" s="50">
        <v>42337</v>
      </c>
      <c r="R21" s="37">
        <v>11.332324438534283</v>
      </c>
      <c r="S21" s="37">
        <v>25.838839117172711</v>
      </c>
    </row>
    <row r="22" spans="1:19" ht="13.5" thickBot="1" x14ac:dyDescent="0.25">
      <c r="A22" s="28" t="s">
        <v>13</v>
      </c>
      <c r="B22" s="29">
        <v>3.5056774193548379</v>
      </c>
      <c r="C22" s="29">
        <v>10.986677419354839</v>
      </c>
      <c r="D22" s="29">
        <v>7.1357308682223755</v>
      </c>
      <c r="E22" s="29">
        <v>15.13</v>
      </c>
      <c r="F22" s="46">
        <v>42355</v>
      </c>
      <c r="G22" s="29">
        <v>-1.54</v>
      </c>
      <c r="H22" s="46">
        <v>42363</v>
      </c>
      <c r="I22" s="29">
        <v>79.831859700297443</v>
      </c>
      <c r="J22" s="29">
        <v>181.29700000000003</v>
      </c>
      <c r="K22" s="29">
        <v>2.2927947552047589</v>
      </c>
      <c r="L22" s="29">
        <v>14.5</v>
      </c>
      <c r="M22" s="46">
        <v>42368</v>
      </c>
      <c r="N22" s="29">
        <v>37.026000000000003</v>
      </c>
      <c r="O22" s="30">
        <v>15</v>
      </c>
      <c r="P22" s="29">
        <v>6.7320000000000002</v>
      </c>
      <c r="Q22" s="46">
        <v>42339</v>
      </c>
      <c r="R22" s="29">
        <v>7.675754289636239</v>
      </c>
      <c r="S22" s="29">
        <v>28.444001898224904</v>
      </c>
    </row>
    <row r="23" spans="1:19" ht="13.5" thickTop="1" x14ac:dyDescent="0.2">
      <c r="A23" s="2" t="s">
        <v>32</v>
      </c>
      <c r="B23" s="37">
        <v>8.661045180491552</v>
      </c>
      <c r="C23" s="37">
        <v>20.787445116487454</v>
      </c>
      <c r="D23" s="37">
        <v>14.300426055381827</v>
      </c>
      <c r="E23" s="37">
        <v>37.46</v>
      </c>
      <c r="F23" s="50">
        <v>41837</v>
      </c>
      <c r="G23" s="37">
        <v>-4.2220000000000004</v>
      </c>
      <c r="H23" s="50">
        <v>41692</v>
      </c>
      <c r="I23" s="37">
        <v>71.116352199890329</v>
      </c>
      <c r="J23" s="37">
        <v>5513.5370000000003</v>
      </c>
      <c r="K23" s="37">
        <v>1.7661076843953474</v>
      </c>
      <c r="L23" s="37">
        <v>19.7</v>
      </c>
      <c r="M23" s="50">
        <v>41680</v>
      </c>
      <c r="N23" s="37">
        <v>528.26</v>
      </c>
      <c r="O23" s="26">
        <v>142</v>
      </c>
      <c r="P23" s="37">
        <v>47.124000000000009</v>
      </c>
      <c r="Q23" s="50">
        <v>41972</v>
      </c>
      <c r="R23" s="37">
        <v>15.803400933353354</v>
      </c>
      <c r="S23" s="37">
        <v>1069.9764609225124</v>
      </c>
    </row>
    <row r="26" spans="1:19" x14ac:dyDescent="0.2">
      <c r="A26" s="17" t="s">
        <v>33</v>
      </c>
      <c r="B26" s="17"/>
      <c r="C26" s="17"/>
    </row>
    <row r="28" spans="1:19" x14ac:dyDescent="0.2">
      <c r="B28" s="1" t="s">
        <v>34</v>
      </c>
      <c r="F28" s="1">
        <v>-1.4039999999999999</v>
      </c>
      <c r="G28" s="1" t="s">
        <v>27</v>
      </c>
      <c r="H28" s="44">
        <v>41953</v>
      </c>
      <c r="I28" s="32"/>
    </row>
    <row r="29" spans="1:19" x14ac:dyDescent="0.2">
      <c r="B29" s="1" t="s">
        <v>35</v>
      </c>
      <c r="F29" s="1">
        <v>-1.034</v>
      </c>
      <c r="G29" s="1" t="s">
        <v>27</v>
      </c>
      <c r="H29" s="44">
        <v>41712</v>
      </c>
      <c r="I29" s="32"/>
    </row>
    <row r="30" spans="1:19" x14ac:dyDescent="0.2">
      <c r="B30" s="1" t="s">
        <v>36</v>
      </c>
      <c r="F30" s="6">
        <v>240</v>
      </c>
      <c r="G30" s="1" t="s">
        <v>37</v>
      </c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</row>
    <row r="34" spans="2:7" x14ac:dyDescent="0.2">
      <c r="B34" s="1">
        <v>-1</v>
      </c>
      <c r="C34" s="1" t="s">
        <v>49</v>
      </c>
      <c r="D34" s="8">
        <v>0</v>
      </c>
      <c r="E34" s="1" t="s">
        <v>27</v>
      </c>
      <c r="F34" s="7">
        <v>11</v>
      </c>
      <c r="G34" s="1" t="s">
        <v>37</v>
      </c>
    </row>
    <row r="35" spans="2:7" x14ac:dyDescent="0.2">
      <c r="B35" s="1">
        <v>-2.5</v>
      </c>
      <c r="C35" s="1" t="s">
        <v>50</v>
      </c>
      <c r="D35" s="8">
        <v>-1</v>
      </c>
      <c r="E35" s="1" t="s">
        <v>27</v>
      </c>
      <c r="F35" s="7">
        <v>12</v>
      </c>
      <c r="G35" s="1" t="s">
        <v>37</v>
      </c>
    </row>
    <row r="36" spans="2:7" x14ac:dyDescent="0.2">
      <c r="B36" s="7">
        <v>-5</v>
      </c>
      <c r="C36" s="7" t="s">
        <v>50</v>
      </c>
      <c r="D36" s="8">
        <v>-2.5</v>
      </c>
      <c r="E36" s="1" t="s">
        <v>27</v>
      </c>
      <c r="F36" s="7">
        <v>4</v>
      </c>
      <c r="G36" s="1" t="s">
        <v>37</v>
      </c>
    </row>
    <row r="37" spans="2:7" x14ac:dyDescent="0.2">
      <c r="C37" s="7" t="s">
        <v>51</v>
      </c>
      <c r="D37" s="8">
        <v>-5</v>
      </c>
      <c r="E37" s="1" t="s">
        <v>27</v>
      </c>
      <c r="F37" s="7">
        <v>0</v>
      </c>
      <c r="G37" s="1" t="s">
        <v>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76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66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0.71529032258064518</v>
      </c>
      <c r="C11" s="27">
        <v>10.956838709677417</v>
      </c>
      <c r="D11" s="27">
        <v>5.4836936484786092</v>
      </c>
      <c r="E11" s="27">
        <v>17.559999999999999</v>
      </c>
      <c r="F11" s="45">
        <v>42745</v>
      </c>
      <c r="G11" s="27">
        <v>-4.0439999999999996</v>
      </c>
      <c r="H11" s="45">
        <v>42747</v>
      </c>
      <c r="I11" s="27">
        <v>77.759547729352562</v>
      </c>
      <c r="J11" s="27">
        <v>216.93200000000004</v>
      </c>
      <c r="K11" s="27">
        <v>2.0497569206131323</v>
      </c>
      <c r="L11" s="27">
        <v>15.88</v>
      </c>
      <c r="M11" s="45">
        <v>42760</v>
      </c>
      <c r="N11" s="27">
        <v>29.7</v>
      </c>
      <c r="O11" s="43">
        <v>11</v>
      </c>
      <c r="P11" s="27">
        <v>23.165999999999997</v>
      </c>
      <c r="Q11" s="45">
        <v>42765</v>
      </c>
      <c r="R11" s="27">
        <v>5.4678867822008677</v>
      </c>
      <c r="S11" s="27">
        <v>31.128012585345722</v>
      </c>
    </row>
    <row r="12" spans="1:19" x14ac:dyDescent="0.2">
      <c r="A12" s="2" t="s">
        <v>3</v>
      </c>
      <c r="B12" s="27">
        <v>1.4241785714285715</v>
      </c>
      <c r="C12" s="27">
        <v>9.8551785714285725</v>
      </c>
      <c r="D12" s="27">
        <v>5.3087168186423508</v>
      </c>
      <c r="E12" s="27">
        <v>16.34</v>
      </c>
      <c r="F12" s="45">
        <v>42423</v>
      </c>
      <c r="G12" s="27">
        <v>-5.9260000000000002</v>
      </c>
      <c r="H12" s="45">
        <v>42410</v>
      </c>
      <c r="I12" s="27">
        <v>78.216911094224926</v>
      </c>
      <c r="J12" s="27">
        <v>263.88600000000008</v>
      </c>
      <c r="K12" s="27">
        <v>2.5252748543566361</v>
      </c>
      <c r="L12" s="27">
        <v>16.559999999999999</v>
      </c>
      <c r="M12" s="45">
        <v>42408</v>
      </c>
      <c r="N12" s="27">
        <v>40.986000000000004</v>
      </c>
      <c r="O12" s="43">
        <v>13</v>
      </c>
      <c r="P12" s="27">
        <v>10.692000000000002</v>
      </c>
      <c r="Q12" s="45">
        <v>42423</v>
      </c>
      <c r="R12" s="27">
        <v>6.0688328109169207</v>
      </c>
      <c r="S12" s="27">
        <v>35.411110205729386</v>
      </c>
    </row>
    <row r="13" spans="1:19" x14ac:dyDescent="0.2">
      <c r="A13" s="2" t="s">
        <v>4</v>
      </c>
      <c r="B13" s="27">
        <v>4.8765483870967747</v>
      </c>
      <c r="C13" s="27">
        <v>16.05822580645161</v>
      </c>
      <c r="D13" s="27">
        <v>10.088649822695036</v>
      </c>
      <c r="E13" s="27">
        <v>24.09</v>
      </c>
      <c r="F13" s="45">
        <v>42440</v>
      </c>
      <c r="G13" s="27">
        <v>0.34599999999999997</v>
      </c>
      <c r="H13" s="45">
        <v>42436</v>
      </c>
      <c r="I13" s="27">
        <v>71.45279484099747</v>
      </c>
      <c r="J13" s="27">
        <v>433.86200000000008</v>
      </c>
      <c r="K13" s="27">
        <v>2.2141945778997938</v>
      </c>
      <c r="L13" s="27">
        <v>15.39</v>
      </c>
      <c r="M13" s="45">
        <v>42443</v>
      </c>
      <c r="N13" s="27">
        <v>58.806000000000019</v>
      </c>
      <c r="O13" s="43">
        <v>10</v>
      </c>
      <c r="P13" s="27">
        <v>18.612000000000002</v>
      </c>
      <c r="Q13" s="45">
        <v>42452</v>
      </c>
      <c r="R13" s="27">
        <v>10.472724190688629</v>
      </c>
      <c r="S13" s="27">
        <v>73.060473857486784</v>
      </c>
    </row>
    <row r="14" spans="1:19" x14ac:dyDescent="0.2">
      <c r="A14" s="2" t="s">
        <v>5</v>
      </c>
      <c r="B14" s="27">
        <v>6.5282333333333327</v>
      </c>
      <c r="C14" s="27">
        <v>20.112333333333332</v>
      </c>
      <c r="D14" s="27">
        <v>13.189979861111111</v>
      </c>
      <c r="E14" s="27">
        <v>25.9</v>
      </c>
      <c r="F14" s="45">
        <v>42474</v>
      </c>
      <c r="G14" s="27">
        <v>1.5660000000000001</v>
      </c>
      <c r="H14" s="45">
        <v>42468</v>
      </c>
      <c r="I14" s="27">
        <v>68.056680555555573</v>
      </c>
      <c r="J14" s="27">
        <v>593.649</v>
      </c>
      <c r="K14" s="27">
        <v>1.6618854166666666</v>
      </c>
      <c r="L14" s="27">
        <v>12.84</v>
      </c>
      <c r="M14" s="45">
        <v>42465</v>
      </c>
      <c r="N14" s="27">
        <v>28.908000000000005</v>
      </c>
      <c r="O14" s="43">
        <v>10</v>
      </c>
      <c r="P14" s="27">
        <v>19.602000000000004</v>
      </c>
      <c r="Q14" s="45">
        <v>42486</v>
      </c>
      <c r="R14" s="27">
        <v>14.975208333333336</v>
      </c>
      <c r="S14" s="27">
        <v>100.20003331032802</v>
      </c>
    </row>
    <row r="15" spans="1:19" x14ac:dyDescent="0.2">
      <c r="A15" s="2" t="s">
        <v>6</v>
      </c>
      <c r="B15" s="27">
        <v>11.17016129032258</v>
      </c>
      <c r="C15" s="27">
        <v>24.036451612903225</v>
      </c>
      <c r="D15" s="27">
        <v>17.255260080645165</v>
      </c>
      <c r="E15" s="27">
        <v>32.549999999999997</v>
      </c>
      <c r="F15" s="45">
        <v>42503</v>
      </c>
      <c r="G15" s="27">
        <v>7.3739999999999997</v>
      </c>
      <c r="H15" s="45">
        <v>42512</v>
      </c>
      <c r="I15" s="27">
        <v>62.117486559139792</v>
      </c>
      <c r="J15" s="27">
        <v>725.85599999999999</v>
      </c>
      <c r="K15" s="27">
        <v>2.2115907258064516</v>
      </c>
      <c r="L15" s="27">
        <v>14.11</v>
      </c>
      <c r="M15" s="45">
        <v>42505</v>
      </c>
      <c r="N15" s="27">
        <v>2.3759999999999999</v>
      </c>
      <c r="O15" s="43">
        <v>4</v>
      </c>
      <c r="P15" s="27">
        <v>1.5840000000000001</v>
      </c>
      <c r="Q15" s="45">
        <v>42493</v>
      </c>
      <c r="R15" s="27">
        <v>20.404731182795697</v>
      </c>
      <c r="S15" s="27">
        <v>143.60155543106453</v>
      </c>
    </row>
    <row r="16" spans="1:19" x14ac:dyDescent="0.2">
      <c r="A16" s="2" t="s">
        <v>7</v>
      </c>
      <c r="B16" s="27">
        <v>14.287000000000003</v>
      </c>
      <c r="C16" s="27">
        <v>29.181333333333338</v>
      </c>
      <c r="D16" s="27">
        <v>21.255625000000002</v>
      </c>
      <c r="E16" s="27">
        <v>37.86</v>
      </c>
      <c r="F16" s="45">
        <v>42551</v>
      </c>
      <c r="G16" s="27">
        <v>11.55</v>
      </c>
      <c r="H16" s="45">
        <v>42536</v>
      </c>
      <c r="I16" s="27">
        <v>63.041708333333347</v>
      </c>
      <c r="J16" s="27">
        <v>767.38499999999999</v>
      </c>
      <c r="K16" s="27">
        <v>1.7405333333333333</v>
      </c>
      <c r="L16" s="27">
        <v>12.35</v>
      </c>
      <c r="M16" s="45">
        <v>42538</v>
      </c>
      <c r="N16" s="27">
        <v>97.806000000000012</v>
      </c>
      <c r="O16" s="43">
        <v>6</v>
      </c>
      <c r="P16" s="27">
        <v>50.484000000000016</v>
      </c>
      <c r="Q16" s="45">
        <v>42532</v>
      </c>
      <c r="R16" s="27">
        <v>23.912069444444441</v>
      </c>
      <c r="S16" s="27">
        <v>163.51764532279381</v>
      </c>
    </row>
    <row r="17" spans="1:19" x14ac:dyDescent="0.2">
      <c r="A17" s="2" t="s">
        <v>8</v>
      </c>
      <c r="B17" s="27">
        <v>17.409677419354836</v>
      </c>
      <c r="C17" s="27">
        <v>32.617096774193548</v>
      </c>
      <c r="D17" s="27">
        <v>24.189247311827966</v>
      </c>
      <c r="E17" s="27">
        <v>37.799999999999997</v>
      </c>
      <c r="F17" s="45">
        <v>42558</v>
      </c>
      <c r="G17" s="27">
        <v>11.01</v>
      </c>
      <c r="H17" s="45">
        <v>42577</v>
      </c>
      <c r="I17" s="27">
        <v>58.750712365591376</v>
      </c>
      <c r="J17" s="27">
        <v>768.61300000000017</v>
      </c>
      <c r="K17" s="27">
        <v>1.9193077956989251</v>
      </c>
      <c r="L17" s="27">
        <v>13.82</v>
      </c>
      <c r="M17" s="45">
        <v>42572</v>
      </c>
      <c r="N17" s="27">
        <v>23.763999999999999</v>
      </c>
      <c r="O17" s="43">
        <v>6</v>
      </c>
      <c r="P17" s="27">
        <v>17.824000000000002</v>
      </c>
      <c r="Q17" s="45">
        <v>42572</v>
      </c>
      <c r="R17" s="27">
        <v>27.374247311827954</v>
      </c>
      <c r="S17" s="27">
        <v>186.34641331581449</v>
      </c>
    </row>
    <row r="18" spans="1:19" x14ac:dyDescent="0.2">
      <c r="A18" s="2" t="s">
        <v>9</v>
      </c>
      <c r="B18" s="27">
        <v>15.254193548387097</v>
      </c>
      <c r="C18" s="27">
        <v>30.610967741935479</v>
      </c>
      <c r="D18" s="27">
        <v>22.533064516129027</v>
      </c>
      <c r="E18" s="27">
        <v>36.53</v>
      </c>
      <c r="F18" s="45">
        <v>42609</v>
      </c>
      <c r="G18" s="27">
        <v>8.59</v>
      </c>
      <c r="H18" s="45">
        <v>42607</v>
      </c>
      <c r="I18" s="27">
        <v>61.841310483870956</v>
      </c>
      <c r="J18" s="27">
        <v>680.27900000000011</v>
      </c>
      <c r="K18" s="27">
        <v>1.6622459677419357</v>
      </c>
      <c r="L18" s="27">
        <v>12.84</v>
      </c>
      <c r="M18" s="45">
        <v>42613</v>
      </c>
      <c r="N18" s="27">
        <v>11.286</v>
      </c>
      <c r="O18" s="43">
        <v>8</v>
      </c>
      <c r="P18" s="27">
        <v>4.5540000000000003</v>
      </c>
      <c r="Q18" s="45">
        <v>42613</v>
      </c>
      <c r="R18" s="27">
        <v>26.631901881720427</v>
      </c>
      <c r="S18" s="27">
        <v>151.6178741348771</v>
      </c>
    </row>
    <row r="19" spans="1:19" x14ac:dyDescent="0.2">
      <c r="A19" s="2" t="s">
        <v>10</v>
      </c>
      <c r="B19" s="27">
        <v>11.21146666666667</v>
      </c>
      <c r="C19" s="27">
        <v>24.841999999999999</v>
      </c>
      <c r="D19" s="27">
        <v>17.518249305555553</v>
      </c>
      <c r="E19" s="27">
        <v>29.12</v>
      </c>
      <c r="F19" s="45">
        <v>42634</v>
      </c>
      <c r="G19" s="27">
        <v>5.8209999999999997</v>
      </c>
      <c r="H19" s="45">
        <v>42642</v>
      </c>
      <c r="I19" s="27">
        <v>68.466562499999995</v>
      </c>
      <c r="J19" s="27">
        <v>493.42599999999999</v>
      </c>
      <c r="K19" s="27">
        <v>1.5291659722222224</v>
      </c>
      <c r="L19" s="27">
        <v>11.17</v>
      </c>
      <c r="M19" s="45">
        <v>42629</v>
      </c>
      <c r="N19" s="27">
        <v>26.334</v>
      </c>
      <c r="O19" s="43">
        <v>11</v>
      </c>
      <c r="P19" s="27">
        <v>10.097999999999999</v>
      </c>
      <c r="Q19" s="45">
        <v>42615</v>
      </c>
      <c r="R19" s="27">
        <v>20.394527777777778</v>
      </c>
      <c r="S19" s="27">
        <v>96.715995288874353</v>
      </c>
    </row>
    <row r="20" spans="1:19" x14ac:dyDescent="0.2">
      <c r="A20" s="2" t="s">
        <v>11</v>
      </c>
      <c r="B20" s="27">
        <v>8.6236774193548396</v>
      </c>
      <c r="C20" s="27">
        <v>20.400645161290321</v>
      </c>
      <c r="D20" s="27">
        <v>13.996639112903226</v>
      </c>
      <c r="E20" s="27">
        <v>27.66</v>
      </c>
      <c r="F20" s="45">
        <v>42648</v>
      </c>
      <c r="G20" s="27">
        <v>1.024</v>
      </c>
      <c r="H20" s="45">
        <v>42660</v>
      </c>
      <c r="I20" s="27">
        <v>75.449798387096777</v>
      </c>
      <c r="J20" s="27">
        <v>343.41600000000011</v>
      </c>
      <c r="K20" s="27">
        <v>1.4942338709677423</v>
      </c>
      <c r="L20" s="27">
        <v>13.62</v>
      </c>
      <c r="M20" s="45">
        <v>42663</v>
      </c>
      <c r="N20" s="27">
        <v>20.196000000000002</v>
      </c>
      <c r="O20" s="43">
        <v>11</v>
      </c>
      <c r="P20" s="27">
        <v>6.9300000000000006</v>
      </c>
      <c r="Q20" s="45">
        <v>42662</v>
      </c>
      <c r="R20" s="27">
        <v>16.082822580645157</v>
      </c>
      <c r="S20" s="27">
        <v>58.837254064499348</v>
      </c>
    </row>
    <row r="21" spans="1:19" x14ac:dyDescent="0.2">
      <c r="A21" s="2" t="s">
        <v>12</v>
      </c>
      <c r="B21" s="27">
        <v>6.2601333333333322</v>
      </c>
      <c r="C21" s="27">
        <v>15.378666666666666</v>
      </c>
      <c r="D21" s="27">
        <v>10.51861736111111</v>
      </c>
      <c r="E21" s="27">
        <v>22.46</v>
      </c>
      <c r="F21" s="45">
        <v>42683</v>
      </c>
      <c r="G21" s="27">
        <v>-2.286</v>
      </c>
      <c r="H21" s="45">
        <v>42704</v>
      </c>
      <c r="I21" s="27">
        <v>84.763875000000013</v>
      </c>
      <c r="J21" s="27">
        <v>203.77799999999999</v>
      </c>
      <c r="K21" s="27">
        <v>1.5234208333333334</v>
      </c>
      <c r="L21" s="27">
        <v>19.010000000000002</v>
      </c>
      <c r="M21" s="45">
        <v>42699</v>
      </c>
      <c r="N21" s="27">
        <v>38.214000000000006</v>
      </c>
      <c r="O21" s="43">
        <v>17</v>
      </c>
      <c r="P21" s="27">
        <v>26.927999999999997</v>
      </c>
      <c r="Q21" s="45">
        <v>42676</v>
      </c>
      <c r="R21" s="27">
        <v>11.791915972222222</v>
      </c>
      <c r="S21" s="27">
        <v>28.797702080229229</v>
      </c>
    </row>
    <row r="22" spans="1:19" ht="13.5" thickBot="1" x14ac:dyDescent="0.25">
      <c r="A22" s="28" t="s">
        <v>13</v>
      </c>
      <c r="B22" s="29">
        <v>1.9686774193548391</v>
      </c>
      <c r="C22" s="29">
        <v>10.198129032258066</v>
      </c>
      <c r="D22" s="29">
        <v>5.7780947580645163</v>
      </c>
      <c r="E22" s="29">
        <v>16.88</v>
      </c>
      <c r="F22" s="46">
        <v>42713</v>
      </c>
      <c r="G22" s="29">
        <v>-4.3099999999999996</v>
      </c>
      <c r="H22" s="46">
        <v>42705</v>
      </c>
      <c r="I22" s="29">
        <v>89.851547043010768</v>
      </c>
      <c r="J22" s="29">
        <v>129.44800000000001</v>
      </c>
      <c r="K22" s="29">
        <v>0.85760819892473117</v>
      </c>
      <c r="L22" s="29">
        <v>9.8000000000000007</v>
      </c>
      <c r="M22" s="46">
        <v>42732</v>
      </c>
      <c r="N22" s="29">
        <v>4.5539999999999994</v>
      </c>
      <c r="O22" s="30">
        <v>15</v>
      </c>
      <c r="P22" s="29">
        <v>1.1879999999999999</v>
      </c>
      <c r="Q22" s="46">
        <v>42735</v>
      </c>
      <c r="R22" s="29">
        <v>7.500678091397849</v>
      </c>
      <c r="S22" s="29">
        <v>14.083200813947471</v>
      </c>
    </row>
    <row r="23" spans="1:19" ht="13.5" thickTop="1" x14ac:dyDescent="0.2">
      <c r="A23" s="2" t="s">
        <v>32</v>
      </c>
      <c r="B23" s="27">
        <v>8.3107698092677911</v>
      </c>
      <c r="C23" s="27">
        <v>20.353988895289298</v>
      </c>
      <c r="D23" s="27">
        <v>13.92631979976364</v>
      </c>
      <c r="E23" s="27">
        <v>37.86</v>
      </c>
      <c r="F23" s="45">
        <v>42185</v>
      </c>
      <c r="G23" s="27">
        <v>-5.9260000000000002</v>
      </c>
      <c r="H23" s="45">
        <v>42045</v>
      </c>
      <c r="I23" s="27">
        <v>71.647411241014467</v>
      </c>
      <c r="J23" s="27">
        <v>5620.5300000000025</v>
      </c>
      <c r="K23" s="27">
        <v>1.7824348722970755</v>
      </c>
      <c r="L23" s="27">
        <v>19.010000000000002</v>
      </c>
      <c r="M23" s="45">
        <v>42333</v>
      </c>
      <c r="N23" s="27">
        <v>382.93000000000006</v>
      </c>
      <c r="O23" s="43">
        <v>122</v>
      </c>
      <c r="P23" s="27">
        <v>50.484000000000016</v>
      </c>
      <c r="Q23" s="45">
        <v>42166</v>
      </c>
      <c r="R23" s="27">
        <v>15.923128863330939</v>
      </c>
      <c r="S23" s="27">
        <v>1083.3172704109904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-2.286</v>
      </c>
      <c r="G28" s="1" t="s">
        <v>27</v>
      </c>
      <c r="H28" s="44">
        <v>42338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-1.675</v>
      </c>
      <c r="G29" s="1" t="s">
        <v>27</v>
      </c>
      <c r="H29" s="44">
        <v>42055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282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11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13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6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1</v>
      </c>
      <c r="G37" s="1" t="s">
        <v>37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M33" sqref="M3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81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66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2.6037741935483867</v>
      </c>
      <c r="C11" s="27">
        <v>11.768870967741929</v>
      </c>
      <c r="D11" s="27">
        <v>7.0384518259900348</v>
      </c>
      <c r="E11" s="27">
        <v>19.86</v>
      </c>
      <c r="F11" s="45">
        <v>42743</v>
      </c>
      <c r="G11" s="27">
        <v>-2.286</v>
      </c>
      <c r="H11" s="45">
        <v>42756</v>
      </c>
      <c r="I11" s="27">
        <v>85.614180107526877</v>
      </c>
      <c r="J11" s="27">
        <v>160.91699999999997</v>
      </c>
      <c r="K11" s="27">
        <v>1.1908293010752691</v>
      </c>
      <c r="L11" s="27">
        <v>12.74</v>
      </c>
      <c r="M11" s="45">
        <v>42750</v>
      </c>
      <c r="N11" s="27">
        <v>49.500000000000021</v>
      </c>
      <c r="O11" s="43">
        <v>22</v>
      </c>
      <c r="P11" s="27">
        <v>20.196000000000009</v>
      </c>
      <c r="Q11" s="45">
        <v>42739</v>
      </c>
      <c r="R11" s="27">
        <v>7.3793548387096779</v>
      </c>
      <c r="S11" s="27">
        <v>22.506293407913255</v>
      </c>
    </row>
    <row r="12" spans="1:19" x14ac:dyDescent="0.2">
      <c r="A12" s="2" t="s">
        <v>3</v>
      </c>
      <c r="B12" s="27">
        <v>2.8851379310344827</v>
      </c>
      <c r="C12" s="27">
        <v>13.310103448275862</v>
      </c>
      <c r="D12" s="27">
        <v>7.5963091169397563</v>
      </c>
      <c r="E12" s="27">
        <v>20.64</v>
      </c>
      <c r="F12" s="45">
        <v>42413</v>
      </c>
      <c r="G12" s="27">
        <v>-2.4889999999999999</v>
      </c>
      <c r="H12" s="45">
        <v>42405</v>
      </c>
      <c r="I12" s="27">
        <v>77.674071798320696</v>
      </c>
      <c r="J12" s="27">
        <v>288.70599999999996</v>
      </c>
      <c r="K12" s="27">
        <v>2.1267800970082331</v>
      </c>
      <c r="L12" s="27">
        <v>18.91</v>
      </c>
      <c r="M12" s="45">
        <v>42427</v>
      </c>
      <c r="N12" s="27">
        <v>57.816000000000003</v>
      </c>
      <c r="O12" s="43">
        <v>16</v>
      </c>
      <c r="P12" s="27">
        <v>12.672000000000001</v>
      </c>
      <c r="Q12" s="45">
        <v>42410</v>
      </c>
      <c r="R12" s="27">
        <v>8.0750914241460823</v>
      </c>
      <c r="S12" s="27">
        <v>42.62125540059273</v>
      </c>
    </row>
    <row r="13" spans="1:19" x14ac:dyDescent="0.2">
      <c r="A13" s="2" t="s">
        <v>4</v>
      </c>
      <c r="B13" s="27">
        <v>4.1459999999999999</v>
      </c>
      <c r="C13" s="27">
        <v>14.063870967741938</v>
      </c>
      <c r="D13" s="27">
        <v>8.77693010752688</v>
      </c>
      <c r="E13" s="27">
        <v>23.47</v>
      </c>
      <c r="F13" s="45">
        <v>42455</v>
      </c>
      <c r="G13" s="27">
        <v>-0.72799999999999998</v>
      </c>
      <c r="H13" s="45">
        <v>42444</v>
      </c>
      <c r="I13" s="27">
        <v>73.338635752688177</v>
      </c>
      <c r="J13" s="27">
        <v>405.16400000000004</v>
      </c>
      <c r="K13" s="27">
        <v>2.4360833333333334</v>
      </c>
      <c r="L13" s="27">
        <v>16.07</v>
      </c>
      <c r="M13" s="45">
        <v>42434</v>
      </c>
      <c r="N13" s="27">
        <v>51.281999999999996</v>
      </c>
      <c r="O13" s="43">
        <v>12</v>
      </c>
      <c r="P13" s="27">
        <v>19.601999999999997</v>
      </c>
      <c r="Q13" s="45">
        <v>42448</v>
      </c>
      <c r="R13" s="27">
        <v>9.3360961021505364</v>
      </c>
      <c r="S13" s="27">
        <v>66.40236971825702</v>
      </c>
    </row>
    <row r="14" spans="1:19" x14ac:dyDescent="0.2">
      <c r="A14" s="2" t="s">
        <v>5</v>
      </c>
      <c r="B14" s="27">
        <v>6.6730666666666654</v>
      </c>
      <c r="C14" s="27">
        <v>18.159333333333329</v>
      </c>
      <c r="D14" s="27">
        <v>12.078334722222223</v>
      </c>
      <c r="E14" s="27">
        <v>25.23</v>
      </c>
      <c r="F14" s="45">
        <v>42475</v>
      </c>
      <c r="G14" s="27">
        <v>-1.0649999999999999</v>
      </c>
      <c r="H14" s="45">
        <v>42462</v>
      </c>
      <c r="I14" s="27">
        <v>65.841231382978734</v>
      </c>
      <c r="J14" s="27">
        <v>558.89199999999983</v>
      </c>
      <c r="K14" s="27">
        <v>2.4486527777777769</v>
      </c>
      <c r="L14" s="27">
        <v>17.350000000000001</v>
      </c>
      <c r="M14" s="45">
        <v>42470</v>
      </c>
      <c r="N14" s="27">
        <v>17.041999999999998</v>
      </c>
      <c r="O14" s="43">
        <v>12</v>
      </c>
      <c r="P14" s="27">
        <v>3.3659999999999997</v>
      </c>
      <c r="Q14" s="45">
        <v>42480</v>
      </c>
      <c r="R14" s="27">
        <v>13.754312499999997</v>
      </c>
      <c r="S14" s="27">
        <v>100.80923126160125</v>
      </c>
    </row>
    <row r="15" spans="1:19" x14ac:dyDescent="0.2">
      <c r="A15" s="2" t="s">
        <v>6</v>
      </c>
      <c r="B15" s="27">
        <v>9.9569354838709678</v>
      </c>
      <c r="C15" s="27">
        <v>22.409354838709675</v>
      </c>
      <c r="D15" s="27">
        <v>15.77289650537635</v>
      </c>
      <c r="E15" s="27">
        <v>30.27</v>
      </c>
      <c r="F15" s="45">
        <v>42517</v>
      </c>
      <c r="G15" s="27">
        <v>5.077</v>
      </c>
      <c r="H15" s="45">
        <v>42492</v>
      </c>
      <c r="I15" s="27">
        <v>67.60483198924733</v>
      </c>
      <c r="J15" s="27">
        <v>694.40100000000007</v>
      </c>
      <c r="K15" s="27">
        <v>2.1971626344086017</v>
      </c>
      <c r="L15" s="27">
        <v>13.43</v>
      </c>
      <c r="M15" s="45">
        <v>42518</v>
      </c>
      <c r="N15" s="27">
        <v>57.4</v>
      </c>
      <c r="O15" s="43">
        <v>10</v>
      </c>
      <c r="P15" s="27">
        <v>16.399999999999999</v>
      </c>
      <c r="Q15" s="45">
        <v>42498</v>
      </c>
      <c r="R15" s="27">
        <v>18.457627688172042</v>
      </c>
      <c r="S15" s="27">
        <v>132.38715320231219</v>
      </c>
    </row>
    <row r="16" spans="1:19" x14ac:dyDescent="0.2">
      <c r="A16" s="2" t="s">
        <v>7</v>
      </c>
      <c r="B16" s="27">
        <v>13.528333333333334</v>
      </c>
      <c r="C16" s="27">
        <v>28.222999999999999</v>
      </c>
      <c r="D16" s="27">
        <v>20.446201388888888</v>
      </c>
      <c r="E16" s="27">
        <v>35.909999999999997</v>
      </c>
      <c r="F16" s="45">
        <v>42543</v>
      </c>
      <c r="G16" s="27">
        <v>8.58</v>
      </c>
      <c r="H16" s="45">
        <v>42523</v>
      </c>
      <c r="I16" s="27">
        <v>58.878055555555562</v>
      </c>
      <c r="J16" s="27">
        <v>769.19900000000007</v>
      </c>
      <c r="K16" s="27">
        <v>1.8901298611111115</v>
      </c>
      <c r="L16" s="27">
        <v>14.8</v>
      </c>
      <c r="M16" s="45">
        <v>42545</v>
      </c>
      <c r="N16" s="27">
        <v>14.2</v>
      </c>
      <c r="O16" s="43">
        <v>5</v>
      </c>
      <c r="P16" s="27">
        <v>8</v>
      </c>
      <c r="Q16" s="45">
        <v>42538</v>
      </c>
      <c r="R16" s="27">
        <v>24.316125</v>
      </c>
      <c r="S16" s="27">
        <v>165.43955828802905</v>
      </c>
    </row>
    <row r="17" spans="1:19" x14ac:dyDescent="0.2">
      <c r="A17" s="2" t="s">
        <v>8</v>
      </c>
      <c r="B17" s="27">
        <v>16.589032258064513</v>
      </c>
      <c r="C17" s="27">
        <v>30.990000000000002</v>
      </c>
      <c r="D17" s="27">
        <v>23.035927419354842</v>
      </c>
      <c r="E17" s="27">
        <v>39.01</v>
      </c>
      <c r="F17" s="45">
        <v>42581</v>
      </c>
      <c r="G17" s="27">
        <v>11.14</v>
      </c>
      <c r="H17" s="45">
        <v>42566</v>
      </c>
      <c r="I17" s="27">
        <v>58.570618279569892</v>
      </c>
      <c r="J17" s="27">
        <v>787.64700000000005</v>
      </c>
      <c r="K17" s="27">
        <v>1.9962459677419355</v>
      </c>
      <c r="L17" s="27">
        <v>12.35</v>
      </c>
      <c r="M17" s="45">
        <v>42571</v>
      </c>
      <c r="N17" s="27">
        <v>29.200000000000003</v>
      </c>
      <c r="O17" s="43">
        <v>5</v>
      </c>
      <c r="P17" s="27">
        <v>18.600000000000001</v>
      </c>
      <c r="Q17" s="45">
        <v>42555</v>
      </c>
      <c r="R17" s="27">
        <v>27.479180107526876</v>
      </c>
      <c r="S17" s="27">
        <v>181.11185978307205</v>
      </c>
    </row>
    <row r="18" spans="1:19" x14ac:dyDescent="0.2">
      <c r="A18" s="2" t="s">
        <v>9</v>
      </c>
      <c r="B18" s="27">
        <v>15.594516129032259</v>
      </c>
      <c r="C18" s="27">
        <v>31.531935483870967</v>
      </c>
      <c r="D18" s="27">
        <v>22.877002688172048</v>
      </c>
      <c r="E18" s="27">
        <v>36.31</v>
      </c>
      <c r="F18" s="45">
        <v>42585</v>
      </c>
      <c r="G18" s="27">
        <v>12.09</v>
      </c>
      <c r="H18" s="45">
        <v>42594</v>
      </c>
      <c r="I18" s="27">
        <v>56.579280913978494</v>
      </c>
      <c r="J18" s="27">
        <v>744.42899999999986</v>
      </c>
      <c r="K18" s="27">
        <v>1.8233252688172044</v>
      </c>
      <c r="L18" s="27">
        <v>11.27</v>
      </c>
      <c r="M18" s="45">
        <v>42592</v>
      </c>
      <c r="N18" s="27">
        <v>2.1999999999999997</v>
      </c>
      <c r="O18" s="43">
        <v>3</v>
      </c>
      <c r="P18" s="27">
        <v>1.4</v>
      </c>
      <c r="Q18" s="45">
        <v>42597</v>
      </c>
      <c r="R18" s="27">
        <v>28.832721774193551</v>
      </c>
      <c r="S18" s="27">
        <v>168.36959507377941</v>
      </c>
    </row>
    <row r="19" spans="1:19" x14ac:dyDescent="0.2">
      <c r="A19" s="2" t="s">
        <v>10</v>
      </c>
      <c r="B19" s="27">
        <v>14.027299999999999</v>
      </c>
      <c r="C19" s="27">
        <v>28.145333333333333</v>
      </c>
      <c r="D19" s="27">
        <v>20.472670138888887</v>
      </c>
      <c r="E19" s="27">
        <v>37.799999999999997</v>
      </c>
      <c r="F19" s="45">
        <v>42619</v>
      </c>
      <c r="G19" s="27">
        <v>7.569</v>
      </c>
      <c r="H19" s="45">
        <v>42642</v>
      </c>
      <c r="I19" s="27">
        <v>64.303340277777764</v>
      </c>
      <c r="J19" s="27">
        <v>513.41899999999998</v>
      </c>
      <c r="K19" s="27">
        <v>1.427825694444445</v>
      </c>
      <c r="L19" s="27">
        <v>13.23</v>
      </c>
      <c r="M19" s="45">
        <v>42629</v>
      </c>
      <c r="N19" s="27">
        <v>8</v>
      </c>
      <c r="O19" s="43">
        <v>5</v>
      </c>
      <c r="P19" s="27">
        <v>2.8000000000000003</v>
      </c>
      <c r="Q19" s="45">
        <v>42631</v>
      </c>
      <c r="R19" s="27">
        <v>24.691749999999995</v>
      </c>
      <c r="S19" s="27">
        <v>106.9488631453674</v>
      </c>
    </row>
    <row r="20" spans="1:19" x14ac:dyDescent="0.2">
      <c r="A20" s="2" t="s">
        <v>11</v>
      </c>
      <c r="B20" s="27">
        <v>9.0806774193548367</v>
      </c>
      <c r="C20" s="27">
        <v>21.273548387096774</v>
      </c>
      <c r="D20" s="27">
        <v>14.530188844086025</v>
      </c>
      <c r="E20" s="27">
        <v>28.38</v>
      </c>
      <c r="F20" s="45">
        <v>42647</v>
      </c>
      <c r="G20" s="27">
        <v>1.0920000000000001</v>
      </c>
      <c r="H20" s="45">
        <v>42673</v>
      </c>
      <c r="I20" s="27">
        <v>76.393299731182793</v>
      </c>
      <c r="J20" s="27">
        <v>356.08500000000009</v>
      </c>
      <c r="K20" s="27">
        <v>1.2694139784946239</v>
      </c>
      <c r="L20" s="27">
        <v>11.56</v>
      </c>
      <c r="M20" s="45">
        <v>42666</v>
      </c>
      <c r="N20" s="27">
        <v>20.2</v>
      </c>
      <c r="O20" s="43">
        <v>11</v>
      </c>
      <c r="P20" s="27">
        <v>6.6000000000000005</v>
      </c>
      <c r="Q20" s="45">
        <v>42668</v>
      </c>
      <c r="R20" s="27">
        <v>17.598588709677415</v>
      </c>
      <c r="S20" s="27">
        <v>59.016351456252288</v>
      </c>
    </row>
    <row r="21" spans="1:19" x14ac:dyDescent="0.2">
      <c r="A21" s="2" t="s">
        <v>12</v>
      </c>
      <c r="B21" s="27">
        <v>4.4820333333333338</v>
      </c>
      <c r="C21" s="27">
        <v>14.235333333333333</v>
      </c>
      <c r="D21" s="27">
        <v>9.0489576388888864</v>
      </c>
      <c r="E21" s="27">
        <v>22.27</v>
      </c>
      <c r="F21" s="45">
        <v>42676</v>
      </c>
      <c r="G21" s="27">
        <v>-0.72599999999999998</v>
      </c>
      <c r="H21" s="45">
        <v>42699</v>
      </c>
      <c r="I21" s="27">
        <v>83.118479166666688</v>
      </c>
      <c r="J21" s="27">
        <v>203.17399999999998</v>
      </c>
      <c r="K21" s="27">
        <v>1.4067680555555555</v>
      </c>
      <c r="L21" s="27">
        <v>12.74</v>
      </c>
      <c r="M21" s="45">
        <v>42680</v>
      </c>
      <c r="N21" s="27">
        <v>86.200000000000045</v>
      </c>
      <c r="O21" s="43">
        <v>17</v>
      </c>
      <c r="P21" s="27">
        <v>41.80000000000004</v>
      </c>
      <c r="Q21" s="45">
        <v>42697</v>
      </c>
      <c r="R21" s="27">
        <v>9.8017027777777788</v>
      </c>
      <c r="S21" s="27">
        <v>29.323530602923928</v>
      </c>
    </row>
    <row r="22" spans="1:19" ht="13.5" thickBot="1" x14ac:dyDescent="0.25">
      <c r="A22" s="28" t="s">
        <v>13</v>
      </c>
      <c r="B22" s="29">
        <v>3.0540000000000003</v>
      </c>
      <c r="C22" s="29">
        <v>10.003806451612901</v>
      </c>
      <c r="D22" s="29">
        <v>6.0802217741935483</v>
      </c>
      <c r="E22" s="29">
        <v>16.41</v>
      </c>
      <c r="F22" s="46">
        <v>43075</v>
      </c>
      <c r="G22" s="29">
        <v>-1.0649999999999999</v>
      </c>
      <c r="H22" s="46">
        <v>43096</v>
      </c>
      <c r="I22" s="29">
        <v>93.887970430107558</v>
      </c>
      <c r="J22" s="29">
        <v>130.82300000000004</v>
      </c>
      <c r="K22" s="29">
        <v>1.1389771505376345</v>
      </c>
      <c r="L22" s="29">
        <v>11.37</v>
      </c>
      <c r="M22" s="46">
        <v>43088</v>
      </c>
      <c r="N22" s="29">
        <v>13.399999999999999</v>
      </c>
      <c r="O22" s="30">
        <v>17</v>
      </c>
      <c r="P22" s="29">
        <v>6.2000000000000011</v>
      </c>
      <c r="Q22" s="46">
        <v>43085</v>
      </c>
      <c r="R22" s="29">
        <v>7.6798125000000006</v>
      </c>
      <c r="S22" s="29">
        <v>14.750084223246963</v>
      </c>
    </row>
    <row r="23" spans="1:19" ht="13.5" thickTop="1" x14ac:dyDescent="0.2">
      <c r="A23" s="2" t="s">
        <v>32</v>
      </c>
      <c r="B23" s="27">
        <v>8.5517338956865654</v>
      </c>
      <c r="C23" s="27">
        <v>20.342874212087501</v>
      </c>
      <c r="D23" s="27">
        <v>13.97950768087736</v>
      </c>
      <c r="E23" s="27">
        <v>39.01</v>
      </c>
      <c r="F23" s="45">
        <v>42581</v>
      </c>
      <c r="G23" s="27">
        <v>-2.4889999999999999</v>
      </c>
      <c r="H23" s="45">
        <v>42405</v>
      </c>
      <c r="I23" s="27">
        <v>71.816999615466713</v>
      </c>
      <c r="J23" s="27">
        <v>5612.8559999999998</v>
      </c>
      <c r="K23" s="27">
        <v>1.7793495100254768</v>
      </c>
      <c r="L23" s="27">
        <v>18.91</v>
      </c>
      <c r="M23" s="45">
        <v>42427</v>
      </c>
      <c r="N23" s="27">
        <v>406.44</v>
      </c>
      <c r="O23" s="43">
        <v>135</v>
      </c>
      <c r="P23" s="27">
        <v>41.80000000000004</v>
      </c>
      <c r="Q23" s="45">
        <v>42697</v>
      </c>
      <c r="R23" s="27">
        <v>16.450196951862829</v>
      </c>
      <c r="S23" s="27">
        <v>1089.6861455633475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-0.72599999999999998</v>
      </c>
      <c r="G28" s="1" t="s">
        <v>27</v>
      </c>
      <c r="H28" s="44">
        <v>42699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-1.0649999999999999</v>
      </c>
      <c r="G29" s="1" t="s">
        <v>27</v>
      </c>
      <c r="H29" s="44">
        <v>42462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236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18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9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0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L28" sqref="L28"/>
    </sheetView>
  </sheetViews>
  <sheetFormatPr baseColWidth="10" defaultRowHeight="12.75" x14ac:dyDescent="0.2"/>
  <cols>
    <col min="2" max="2" width="7.14062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5703125" bestFit="1" customWidth="1"/>
    <col min="8" max="8" width="6.57031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6.710937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19" x14ac:dyDescent="0.2">
      <c r="B1" s="2" t="s">
        <v>83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66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0.98425806451612885</v>
      </c>
      <c r="C11" s="27">
        <v>10.597999999999999</v>
      </c>
      <c r="D11" s="27">
        <v>5.2637788978494617</v>
      </c>
      <c r="E11" s="27">
        <v>15.8</v>
      </c>
      <c r="F11" s="45">
        <v>43131</v>
      </c>
      <c r="G11" s="27">
        <v>-7.08</v>
      </c>
      <c r="H11" s="45">
        <v>43126</v>
      </c>
      <c r="I11" s="27">
        <v>76.212943548387074</v>
      </c>
      <c r="J11" s="27">
        <v>218.09700000000004</v>
      </c>
      <c r="K11" s="27">
        <v>2.0778857526881729</v>
      </c>
      <c r="L11" s="27">
        <v>14.9</v>
      </c>
      <c r="M11" s="45">
        <v>43116</v>
      </c>
      <c r="N11" s="27">
        <v>25.200000000000003</v>
      </c>
      <c r="O11" s="43">
        <v>10</v>
      </c>
      <c r="P11" s="27">
        <v>20</v>
      </c>
      <c r="Q11" s="45">
        <v>43127</v>
      </c>
      <c r="R11" s="27">
        <v>4.8732829301075276</v>
      </c>
      <c r="S11" s="27">
        <v>33.231382333282177</v>
      </c>
    </row>
    <row r="12" spans="1:19" x14ac:dyDescent="0.2">
      <c r="A12" s="2" t="s">
        <v>3</v>
      </c>
      <c r="B12" s="27">
        <v>3.4087500000000004</v>
      </c>
      <c r="C12" s="27">
        <v>14.516785714285716</v>
      </c>
      <c r="D12" s="27">
        <v>8.4851695162107408</v>
      </c>
      <c r="E12" s="27">
        <v>20.48</v>
      </c>
      <c r="F12" s="45">
        <v>42791</v>
      </c>
      <c r="G12" s="27">
        <v>-0.23799999999999999</v>
      </c>
      <c r="H12" s="45">
        <v>42788</v>
      </c>
      <c r="I12" s="27">
        <v>81.364430249493395</v>
      </c>
      <c r="J12" s="27">
        <v>251.285</v>
      </c>
      <c r="K12" s="27">
        <v>1.7458153337132722</v>
      </c>
      <c r="L12" s="27">
        <v>19.89</v>
      </c>
      <c r="M12" s="45">
        <v>42771</v>
      </c>
      <c r="N12" s="27">
        <v>50.981999999999992</v>
      </c>
      <c r="O12" s="43">
        <v>15</v>
      </c>
      <c r="P12" s="27">
        <v>14.999999999999993</v>
      </c>
      <c r="Q12" s="45">
        <v>42779</v>
      </c>
      <c r="R12" s="27">
        <v>8.4597957035207703</v>
      </c>
      <c r="S12" s="27">
        <v>39.092335325268635</v>
      </c>
    </row>
    <row r="13" spans="1:19" x14ac:dyDescent="0.2">
      <c r="A13" s="2" t="s">
        <v>4</v>
      </c>
      <c r="B13" s="27">
        <v>4.8935806451612907</v>
      </c>
      <c r="C13" s="27">
        <v>18.847741935483874</v>
      </c>
      <c r="D13" s="27">
        <v>11.212168682795699</v>
      </c>
      <c r="E13" s="27">
        <v>27.96</v>
      </c>
      <c r="F13" s="45">
        <v>42804</v>
      </c>
      <c r="G13" s="27">
        <v>9.5000000000000001E-2</v>
      </c>
      <c r="H13" s="45">
        <v>42795</v>
      </c>
      <c r="I13" s="27">
        <v>73.014805107526882</v>
      </c>
      <c r="J13" s="27">
        <v>488.36799999999994</v>
      </c>
      <c r="K13" s="27">
        <v>1.7600477150537632</v>
      </c>
      <c r="L13" s="27">
        <v>13.92</v>
      </c>
      <c r="M13" s="45">
        <v>42807</v>
      </c>
      <c r="N13" s="27">
        <v>54.64800000000001</v>
      </c>
      <c r="O13" s="43">
        <v>11</v>
      </c>
      <c r="P13" s="27">
        <v>33.660000000000004</v>
      </c>
      <c r="Q13" s="45">
        <v>42819</v>
      </c>
      <c r="R13" s="27">
        <v>11.761602150537632</v>
      </c>
      <c r="S13" s="27">
        <v>78.331177711603345</v>
      </c>
    </row>
    <row r="14" spans="1:19" x14ac:dyDescent="0.2">
      <c r="A14" s="2" t="s">
        <v>5</v>
      </c>
      <c r="B14" s="27">
        <v>6.3168999999999995</v>
      </c>
      <c r="C14" s="27">
        <v>21.155000000000005</v>
      </c>
      <c r="D14" s="27">
        <v>13.346709027777781</v>
      </c>
      <c r="E14" s="27">
        <v>27.55</v>
      </c>
      <c r="F14" s="45">
        <v>42838</v>
      </c>
      <c r="G14" s="27">
        <v>0.16300000000000001</v>
      </c>
      <c r="H14" s="45">
        <v>42854</v>
      </c>
      <c r="I14" s="27">
        <v>58.966881944444445</v>
      </c>
      <c r="J14" s="27">
        <v>666.1930000000001</v>
      </c>
      <c r="K14" s="27">
        <v>2.0909145833333329</v>
      </c>
      <c r="L14" s="27">
        <v>12.84</v>
      </c>
      <c r="M14" s="45">
        <v>42830</v>
      </c>
      <c r="N14" s="27">
        <v>16.236000000000001</v>
      </c>
      <c r="O14" s="43">
        <v>4</v>
      </c>
      <c r="P14" s="27">
        <v>11.88</v>
      </c>
      <c r="Q14" s="45">
        <v>42850</v>
      </c>
      <c r="R14" s="27">
        <v>15.604131944444447</v>
      </c>
      <c r="S14" s="27">
        <v>118.39982305959651</v>
      </c>
    </row>
    <row r="15" spans="1:19" x14ac:dyDescent="0.2">
      <c r="A15" s="2" t="s">
        <v>6</v>
      </c>
      <c r="B15" s="27">
        <v>10.704129032258065</v>
      </c>
      <c r="C15" s="27">
        <v>25.753548387096778</v>
      </c>
      <c r="D15" s="27">
        <v>18.01864717741935</v>
      </c>
      <c r="E15" s="27">
        <v>34.15</v>
      </c>
      <c r="F15" s="45">
        <v>42881</v>
      </c>
      <c r="G15" s="27">
        <v>9.5000000000000001E-2</v>
      </c>
      <c r="H15" s="45">
        <v>42856</v>
      </c>
      <c r="I15" s="27">
        <v>65.140611559139771</v>
      </c>
      <c r="J15" s="27">
        <v>711.1160000000001</v>
      </c>
      <c r="K15" s="27">
        <v>1.4046733870967743</v>
      </c>
      <c r="L15" s="27">
        <v>12.25</v>
      </c>
      <c r="M15" s="45">
        <v>42860</v>
      </c>
      <c r="N15" s="27">
        <v>58.806000000000012</v>
      </c>
      <c r="O15" s="43">
        <v>10</v>
      </c>
      <c r="P15" s="27">
        <v>17.226000000000003</v>
      </c>
      <c r="Q15" s="45">
        <v>42884</v>
      </c>
      <c r="R15" s="27">
        <v>20.460577956989244</v>
      </c>
      <c r="S15" s="27">
        <v>139.32877271452458</v>
      </c>
    </row>
    <row r="16" spans="1:19" x14ac:dyDescent="0.2">
      <c r="A16" s="2" t="s">
        <v>7</v>
      </c>
      <c r="B16" s="27">
        <v>15.976666666666665</v>
      </c>
      <c r="C16" s="27">
        <v>30.439666666666671</v>
      </c>
      <c r="D16" s="27">
        <v>22.412645833333332</v>
      </c>
      <c r="E16" s="27">
        <v>38.369999999999997</v>
      </c>
      <c r="F16" s="45">
        <v>42908</v>
      </c>
      <c r="G16" s="27">
        <v>9.6199999999999992</v>
      </c>
      <c r="H16" s="45">
        <v>42916</v>
      </c>
      <c r="I16" s="27">
        <v>65.472312500000001</v>
      </c>
      <c r="J16" s="27">
        <v>718.28699999999992</v>
      </c>
      <c r="K16" s="27">
        <v>1.4123631944444446</v>
      </c>
      <c r="L16" s="27">
        <v>12.05</v>
      </c>
      <c r="M16" s="45">
        <v>42894</v>
      </c>
      <c r="N16" s="27">
        <v>55.244</v>
      </c>
      <c r="O16" s="43">
        <v>10</v>
      </c>
      <c r="P16" s="27">
        <v>10.494000000000002</v>
      </c>
      <c r="Q16" s="45">
        <v>42890</v>
      </c>
      <c r="R16" s="27">
        <v>25.943909722222223</v>
      </c>
      <c r="S16" s="27">
        <v>157.66468280152446</v>
      </c>
    </row>
    <row r="17" spans="1:19" x14ac:dyDescent="0.2">
      <c r="A17" s="2" t="s">
        <v>8</v>
      </c>
      <c r="B17" s="27">
        <v>16.481290322580644</v>
      </c>
      <c r="C17" s="27">
        <v>31.460322580645162</v>
      </c>
      <c r="D17" s="27">
        <v>23.210779569892473</v>
      </c>
      <c r="E17" s="27">
        <v>37.020000000000003</v>
      </c>
      <c r="F17" s="45">
        <v>42945</v>
      </c>
      <c r="G17" s="27">
        <v>10.97</v>
      </c>
      <c r="H17" s="45">
        <v>42918</v>
      </c>
      <c r="I17" s="27">
        <v>58.828326612903226</v>
      </c>
      <c r="J17" s="27">
        <v>806.4849999999999</v>
      </c>
      <c r="K17" s="27">
        <v>1.760073924731183</v>
      </c>
      <c r="L17" s="27">
        <v>11.17</v>
      </c>
      <c r="M17" s="45">
        <v>42940</v>
      </c>
      <c r="N17" s="27">
        <v>16.038</v>
      </c>
      <c r="O17" s="43">
        <v>7</v>
      </c>
      <c r="P17" s="27">
        <v>7.3260000000000005</v>
      </c>
      <c r="Q17" s="45">
        <v>42924</v>
      </c>
      <c r="R17" s="27">
        <v>28.254321236559147</v>
      </c>
      <c r="S17" s="27">
        <v>181.24224063260073</v>
      </c>
    </row>
    <row r="18" spans="1:19" x14ac:dyDescent="0.2">
      <c r="A18" s="2" t="s">
        <v>9</v>
      </c>
      <c r="B18" s="27">
        <v>15.950967741935482</v>
      </c>
      <c r="C18" s="27">
        <v>30.962258064516121</v>
      </c>
      <c r="D18" s="27">
        <v>22.619999999999994</v>
      </c>
      <c r="E18" s="27">
        <v>37.96</v>
      </c>
      <c r="F18" s="45">
        <v>42950</v>
      </c>
      <c r="G18" s="27">
        <v>10.43</v>
      </c>
      <c r="H18" s="45">
        <v>42968</v>
      </c>
      <c r="I18" s="27">
        <v>61.057271505376349</v>
      </c>
      <c r="J18" s="27">
        <v>681.55600000000004</v>
      </c>
      <c r="K18" s="27">
        <v>1.5269569892473116</v>
      </c>
      <c r="L18" s="27">
        <v>12.25</v>
      </c>
      <c r="M18" s="45">
        <v>42977</v>
      </c>
      <c r="N18" s="27">
        <v>35.045999999999999</v>
      </c>
      <c r="O18" s="43">
        <v>7</v>
      </c>
      <c r="P18" s="27">
        <v>14.058</v>
      </c>
      <c r="Q18" s="45">
        <v>42970</v>
      </c>
      <c r="R18" s="27">
        <v>28.355779569892476</v>
      </c>
      <c r="S18" s="27">
        <v>151.1119605844992</v>
      </c>
    </row>
    <row r="19" spans="1:19" x14ac:dyDescent="0.2">
      <c r="A19" s="2" t="s">
        <v>10</v>
      </c>
      <c r="B19" s="27">
        <v>11.172666666666665</v>
      </c>
      <c r="C19" s="27">
        <v>24.926666666666666</v>
      </c>
      <c r="D19" s="27">
        <v>17.448336805555552</v>
      </c>
      <c r="E19" s="27">
        <v>32.119999999999997</v>
      </c>
      <c r="F19" s="45">
        <v>42983</v>
      </c>
      <c r="G19" s="27">
        <v>4.55</v>
      </c>
      <c r="H19" s="45">
        <v>42995</v>
      </c>
      <c r="I19" s="27">
        <v>69.56784027777779</v>
      </c>
      <c r="J19" s="27">
        <v>522.94900000000007</v>
      </c>
      <c r="K19" s="27">
        <v>1.2033888888888891</v>
      </c>
      <c r="L19" s="27">
        <v>11.17</v>
      </c>
      <c r="M19" s="45">
        <v>42988</v>
      </c>
      <c r="N19" s="27">
        <v>9.1080000000000005</v>
      </c>
      <c r="O19" s="43">
        <v>4</v>
      </c>
      <c r="P19" s="27">
        <v>3.3659999999999997</v>
      </c>
      <c r="Q19" s="45">
        <v>43000</v>
      </c>
      <c r="R19" s="27">
        <v>21.651083333333339</v>
      </c>
      <c r="S19" s="27">
        <v>92.197331976603849</v>
      </c>
    </row>
    <row r="20" spans="1:19" x14ac:dyDescent="0.2">
      <c r="A20" s="2" t="s">
        <v>11</v>
      </c>
      <c r="B20" s="27">
        <v>9.1310322580645167</v>
      </c>
      <c r="C20" s="27">
        <v>23.560645161290321</v>
      </c>
      <c r="D20" s="27">
        <v>15.514223118279572</v>
      </c>
      <c r="E20" s="27">
        <v>28.83</v>
      </c>
      <c r="F20" s="45">
        <v>43013</v>
      </c>
      <c r="G20" s="27">
        <v>3.75</v>
      </c>
      <c r="H20" s="45">
        <v>43033</v>
      </c>
      <c r="I20" s="27">
        <v>72.709374999999994</v>
      </c>
      <c r="J20" s="27">
        <v>387.28700000000003</v>
      </c>
      <c r="K20" s="27">
        <v>1.3037943548387096</v>
      </c>
      <c r="L20" s="27">
        <v>11.17</v>
      </c>
      <c r="M20" s="45">
        <v>43037</v>
      </c>
      <c r="N20" s="27">
        <v>8.7119999999999997</v>
      </c>
      <c r="O20" s="43">
        <v>3</v>
      </c>
      <c r="P20" s="27">
        <v>7.92</v>
      </c>
      <c r="Q20" s="45">
        <v>43026</v>
      </c>
      <c r="R20" s="27">
        <v>18.062069892473115</v>
      </c>
      <c r="S20" s="27">
        <v>65.979602842210056</v>
      </c>
    </row>
    <row r="21" spans="1:19" x14ac:dyDescent="0.2">
      <c r="A21" s="2" t="s">
        <v>12</v>
      </c>
      <c r="B21" s="27">
        <v>3.6715</v>
      </c>
      <c r="C21" s="27">
        <v>15.399000000000001</v>
      </c>
      <c r="D21" s="27">
        <v>9.0438055555555543</v>
      </c>
      <c r="E21" s="27">
        <v>21.9</v>
      </c>
      <c r="F21" s="45">
        <v>43042</v>
      </c>
      <c r="G21" s="27">
        <v>-4.5679999999999996</v>
      </c>
      <c r="H21" s="45">
        <v>43061</v>
      </c>
      <c r="I21" s="27">
        <v>73.071208333333317</v>
      </c>
      <c r="J21" s="27">
        <v>237.90199999999996</v>
      </c>
      <c r="K21" s="27">
        <v>1.5740868055555552</v>
      </c>
      <c r="L21" s="27">
        <v>14.8</v>
      </c>
      <c r="M21" s="45">
        <v>43053</v>
      </c>
      <c r="N21" s="27">
        <v>8.5139999999999993</v>
      </c>
      <c r="O21" s="43">
        <v>8</v>
      </c>
      <c r="P21" s="27">
        <v>2.9699999999999998</v>
      </c>
      <c r="Q21" s="45">
        <v>43064</v>
      </c>
      <c r="R21" s="27">
        <v>9.9020083333333311</v>
      </c>
      <c r="S21" s="27">
        <v>35.629576031804454</v>
      </c>
    </row>
    <row r="22" spans="1:19" ht="13.5" thickBot="1" x14ac:dyDescent="0.25">
      <c r="A22" s="28" t="s">
        <v>13</v>
      </c>
      <c r="B22" s="29">
        <v>1.62241935483871</v>
      </c>
      <c r="C22" s="29">
        <v>11.318225806451613</v>
      </c>
      <c r="D22" s="29">
        <v>5.9727540322580657</v>
      </c>
      <c r="E22" s="29">
        <v>18.32</v>
      </c>
      <c r="F22" s="46">
        <v>43464</v>
      </c>
      <c r="G22" s="29">
        <v>-4.84</v>
      </c>
      <c r="H22" s="46">
        <v>43440</v>
      </c>
      <c r="I22" s="29">
        <v>82.894173387096757</v>
      </c>
      <c r="J22" s="29">
        <v>176.51699999999997</v>
      </c>
      <c r="K22" s="29">
        <v>1.5372977150537634</v>
      </c>
      <c r="L22" s="29">
        <v>15.48</v>
      </c>
      <c r="M22" s="46">
        <v>43456</v>
      </c>
      <c r="N22" s="29">
        <v>32.472000000000001</v>
      </c>
      <c r="O22" s="30">
        <v>15</v>
      </c>
      <c r="P22" s="29">
        <v>6.9300000000000024</v>
      </c>
      <c r="Q22" s="46">
        <v>43448</v>
      </c>
      <c r="R22" s="29">
        <v>5.7235833333333321</v>
      </c>
      <c r="S22" s="29">
        <v>23.67825433194978</v>
      </c>
    </row>
    <row r="23" spans="1:19" ht="13.5" thickTop="1" x14ac:dyDescent="0.2">
      <c r="A23" s="2" t="s">
        <v>32</v>
      </c>
      <c r="B23" s="27">
        <v>8.3595133960573484</v>
      </c>
      <c r="C23" s="27">
        <v>21.578155081925246</v>
      </c>
      <c r="D23" s="27">
        <v>14.37908485141063</v>
      </c>
      <c r="E23" s="27">
        <v>38.369999999999997</v>
      </c>
      <c r="F23" s="45">
        <v>42908</v>
      </c>
      <c r="G23" s="27">
        <v>-7.08</v>
      </c>
      <c r="H23" s="45">
        <v>42761</v>
      </c>
      <c r="I23" s="27">
        <v>69.858348335456583</v>
      </c>
      <c r="J23" s="27">
        <v>5866.0420000000013</v>
      </c>
      <c r="K23" s="27">
        <v>1.6164415537204313</v>
      </c>
      <c r="L23" s="27">
        <v>19.89</v>
      </c>
      <c r="M23" s="45">
        <v>42771</v>
      </c>
      <c r="N23" s="27">
        <v>371.00599999999997</v>
      </c>
      <c r="O23" s="43">
        <v>104</v>
      </c>
      <c r="P23" s="27">
        <v>33.660000000000004</v>
      </c>
      <c r="Q23" s="45">
        <v>42819</v>
      </c>
      <c r="R23" s="27">
        <v>16.587678842228879</v>
      </c>
      <c r="S23" s="27">
        <v>1115.887140345468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-2.871</v>
      </c>
      <c r="G28" s="1" t="s">
        <v>27</v>
      </c>
      <c r="H28" s="44">
        <v>43055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-0.109</v>
      </c>
      <c r="G29" s="1" t="s">
        <v>27</v>
      </c>
      <c r="H29" s="44">
        <v>42792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262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7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6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14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1</v>
      </c>
      <c r="G37" s="1" t="s">
        <v>37</v>
      </c>
      <c r="H37" s="1"/>
      <c r="I37" s="1"/>
      <c r="J37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84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66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1.6403548387096778</v>
      </c>
      <c r="C11" s="27">
        <v>12.362193548387095</v>
      </c>
      <c r="D11" s="27">
        <v>6.6112150537634395</v>
      </c>
      <c r="E11" s="27">
        <v>19.13</v>
      </c>
      <c r="F11" s="45">
        <v>43834</v>
      </c>
      <c r="G11" s="27">
        <v>-4.4320000000000004</v>
      </c>
      <c r="H11" s="45">
        <v>43839</v>
      </c>
      <c r="I11" s="27">
        <v>87.112157258064542</v>
      </c>
      <c r="J11" s="27">
        <v>213.20300000000003</v>
      </c>
      <c r="K11" s="27">
        <v>1.3444911290322579</v>
      </c>
      <c r="L11" s="27">
        <v>13.72</v>
      </c>
      <c r="M11" s="45">
        <v>43856</v>
      </c>
      <c r="N11" s="27">
        <v>110.48400000000001</v>
      </c>
      <c r="O11" s="43">
        <v>20</v>
      </c>
      <c r="P11" s="27">
        <v>36.432000000000016</v>
      </c>
      <c r="Q11" s="45">
        <v>43836</v>
      </c>
      <c r="R11" s="27">
        <v>6.2916444892473118</v>
      </c>
      <c r="S11" s="27">
        <v>23.125413142937859</v>
      </c>
    </row>
    <row r="12" spans="1:19" x14ac:dyDescent="0.2">
      <c r="A12" s="2" t="s">
        <v>3</v>
      </c>
      <c r="B12" s="27">
        <v>1.708107142857143</v>
      </c>
      <c r="C12" s="27">
        <v>9.9677857142857125</v>
      </c>
      <c r="D12" s="27">
        <v>5.566082589285716</v>
      </c>
      <c r="E12" s="27">
        <v>18.260000000000002</v>
      </c>
      <c r="F12" s="45">
        <v>43512</v>
      </c>
      <c r="G12" s="27">
        <v>-3.2109999999999999</v>
      </c>
      <c r="H12" s="45">
        <v>43505</v>
      </c>
      <c r="I12" s="27">
        <v>77.182946428571412</v>
      </c>
      <c r="J12" s="27">
        <v>248.40900000000002</v>
      </c>
      <c r="K12" s="27">
        <v>2.3141659226190474</v>
      </c>
      <c r="L12" s="27">
        <v>13.52</v>
      </c>
      <c r="M12" s="45">
        <v>43517</v>
      </c>
      <c r="N12" s="27">
        <v>41.382000000000012</v>
      </c>
      <c r="O12" s="43">
        <v>12</v>
      </c>
      <c r="P12" s="27">
        <v>19.602000000000004</v>
      </c>
      <c r="Q12" s="45">
        <v>43524</v>
      </c>
      <c r="R12" s="27">
        <v>6.0838102678571415</v>
      </c>
      <c r="S12" s="27">
        <v>38.110536720668861</v>
      </c>
    </row>
    <row r="13" spans="1:19" x14ac:dyDescent="0.2">
      <c r="A13" s="2" t="s">
        <v>4</v>
      </c>
      <c r="B13" s="27">
        <v>3.9459999999999993</v>
      </c>
      <c r="C13" s="27">
        <v>14.675516129032259</v>
      </c>
      <c r="D13" s="27">
        <v>9.0826512096774206</v>
      </c>
      <c r="E13" s="27">
        <v>21.43</v>
      </c>
      <c r="F13" s="45">
        <v>43552</v>
      </c>
      <c r="G13" s="27">
        <v>-0.44800000000000001</v>
      </c>
      <c r="H13" s="45">
        <v>43526</v>
      </c>
      <c r="I13" s="27">
        <v>73.585127688172051</v>
      </c>
      <c r="J13" s="27">
        <v>418.55399999999997</v>
      </c>
      <c r="K13" s="27">
        <v>2.1853165322580645</v>
      </c>
      <c r="L13" s="27">
        <v>15.48</v>
      </c>
      <c r="M13" s="45">
        <v>43555</v>
      </c>
      <c r="N13" s="27">
        <v>58.810000000000016</v>
      </c>
      <c r="O13" s="43">
        <v>21</v>
      </c>
      <c r="P13" s="27">
        <v>12.478000000000002</v>
      </c>
      <c r="Q13" s="45">
        <v>43529</v>
      </c>
      <c r="R13" s="27">
        <v>9.1728420698924698</v>
      </c>
      <c r="S13" s="27">
        <v>68.345552323177955</v>
      </c>
    </row>
    <row r="14" spans="1:19" x14ac:dyDescent="0.2">
      <c r="A14" s="2" t="s">
        <v>5</v>
      </c>
      <c r="B14" s="27">
        <v>7.0560000000000009</v>
      </c>
      <c r="C14" s="27">
        <v>19.031333333333336</v>
      </c>
      <c r="D14" s="27">
        <v>12.823200694444443</v>
      </c>
      <c r="E14" s="27">
        <v>25.54</v>
      </c>
      <c r="F14" s="45">
        <v>43579</v>
      </c>
      <c r="G14" s="27">
        <v>-0.10199999999999999</v>
      </c>
      <c r="H14" s="45">
        <v>43556</v>
      </c>
      <c r="I14" s="27">
        <v>76.605986111111122</v>
      </c>
      <c r="J14" s="27">
        <v>538.61500000000001</v>
      </c>
      <c r="K14" s="27">
        <v>1.8903118055555557</v>
      </c>
      <c r="L14" s="27">
        <v>14.8</v>
      </c>
      <c r="M14" s="45">
        <v>43583</v>
      </c>
      <c r="N14" s="27">
        <v>137.61000000000001</v>
      </c>
      <c r="O14" s="43">
        <v>15</v>
      </c>
      <c r="P14" s="27">
        <v>30.096000000000011</v>
      </c>
      <c r="Q14" s="45">
        <v>43566</v>
      </c>
      <c r="R14" s="27">
        <v>13.92769722222222</v>
      </c>
      <c r="S14" s="27">
        <v>93.039403715524841</v>
      </c>
    </row>
    <row r="15" spans="1:19" x14ac:dyDescent="0.2">
      <c r="A15" s="2" t="s">
        <v>6</v>
      </c>
      <c r="B15" s="27">
        <v>10.441161290322579</v>
      </c>
      <c r="C15" s="27">
        <v>22.1</v>
      </c>
      <c r="D15" s="27">
        <v>15.712630376344082</v>
      </c>
      <c r="E15" s="27">
        <v>27.28</v>
      </c>
      <c r="F15" s="45">
        <v>43592</v>
      </c>
      <c r="G15" s="27">
        <v>1.7170000000000001</v>
      </c>
      <c r="H15" s="45">
        <v>43587</v>
      </c>
      <c r="I15" s="27">
        <v>71.67344758064516</v>
      </c>
      <c r="J15" s="27">
        <v>683.995</v>
      </c>
      <c r="K15" s="27">
        <v>1.8773192204301075</v>
      </c>
      <c r="L15" s="27">
        <v>12.45</v>
      </c>
      <c r="M15" s="45">
        <v>43588</v>
      </c>
      <c r="N15" s="27">
        <v>65.732000000000014</v>
      </c>
      <c r="O15" s="43">
        <v>11</v>
      </c>
      <c r="P15" s="27">
        <v>24.152000000000001</v>
      </c>
      <c r="Q15" s="45">
        <v>43611</v>
      </c>
      <c r="R15" s="27">
        <v>18.480497311827953</v>
      </c>
      <c r="S15" s="27">
        <v>123.85797049084684</v>
      </c>
    </row>
    <row r="16" spans="1:19" x14ac:dyDescent="0.2">
      <c r="A16" s="2" t="s">
        <v>7</v>
      </c>
      <c r="B16" s="27">
        <v>14.162333333333329</v>
      </c>
      <c r="C16" s="27">
        <v>27.350666666666665</v>
      </c>
      <c r="D16" s="27">
        <v>20.331083333333343</v>
      </c>
      <c r="E16" s="27">
        <v>35.479999999999997</v>
      </c>
      <c r="F16" s="45">
        <v>43637</v>
      </c>
      <c r="G16" s="27">
        <v>10.23</v>
      </c>
      <c r="H16" s="45">
        <v>43628</v>
      </c>
      <c r="I16" s="27">
        <v>68.796756944444439</v>
      </c>
      <c r="J16" s="27">
        <v>728.77199999999993</v>
      </c>
      <c r="K16" s="27">
        <v>1.7024861111111114</v>
      </c>
      <c r="L16" s="27">
        <v>13.43</v>
      </c>
      <c r="M16" s="45">
        <v>43628</v>
      </c>
      <c r="N16" s="27">
        <v>32.078000000000003</v>
      </c>
      <c r="O16" s="43">
        <v>13</v>
      </c>
      <c r="P16" s="27">
        <v>13.268000000000001</v>
      </c>
      <c r="Q16" s="45">
        <v>43645</v>
      </c>
      <c r="R16" s="27">
        <v>22.80254861111111</v>
      </c>
      <c r="S16" s="27">
        <v>149.32025269580302</v>
      </c>
    </row>
    <row r="17" spans="1:19" x14ac:dyDescent="0.2">
      <c r="A17" s="2" t="s">
        <v>8</v>
      </c>
      <c r="B17" s="27">
        <v>17.263548387096776</v>
      </c>
      <c r="C17" s="27">
        <v>31.914193548387093</v>
      </c>
      <c r="D17" s="27">
        <v>23.872063172043013</v>
      </c>
      <c r="E17" s="27">
        <v>36.83</v>
      </c>
      <c r="F17" s="45">
        <v>43672</v>
      </c>
      <c r="G17" s="27">
        <v>14.55</v>
      </c>
      <c r="H17" s="45">
        <v>43663</v>
      </c>
      <c r="I17" s="27">
        <v>63.392647849462364</v>
      </c>
      <c r="J17" s="27">
        <v>816.82600000000002</v>
      </c>
      <c r="K17" s="27">
        <v>1.4120497311827955</v>
      </c>
      <c r="L17" s="27">
        <v>14.31</v>
      </c>
      <c r="M17" s="45">
        <v>43659</v>
      </c>
      <c r="N17" s="27">
        <v>10.494</v>
      </c>
      <c r="O17" s="43">
        <v>8</v>
      </c>
      <c r="P17" s="27">
        <v>3.762</v>
      </c>
      <c r="Q17" s="45">
        <v>43664</v>
      </c>
      <c r="R17" s="27">
        <v>28.227842741935483</v>
      </c>
      <c r="S17" s="27">
        <v>176.14871884297824</v>
      </c>
    </row>
    <row r="18" spans="1:19" x14ac:dyDescent="0.2">
      <c r="A18" s="2" t="s">
        <v>9</v>
      </c>
      <c r="B18" s="27">
        <v>16.989032258064515</v>
      </c>
      <c r="C18" s="27">
        <v>31.66516129032258</v>
      </c>
      <c r="D18" s="27">
        <v>23.523615591397846</v>
      </c>
      <c r="E18" s="27">
        <v>37.840000000000003</v>
      </c>
      <c r="F18" s="45">
        <v>43683</v>
      </c>
      <c r="G18" s="27">
        <v>12.59</v>
      </c>
      <c r="H18" s="45">
        <v>43695</v>
      </c>
      <c r="I18" s="27">
        <v>61.726431451612896</v>
      </c>
      <c r="J18" s="27">
        <v>730.06</v>
      </c>
      <c r="K18" s="27">
        <v>1.5045725806451615</v>
      </c>
      <c r="L18" s="27">
        <v>11.07</v>
      </c>
      <c r="M18" s="45">
        <v>43702</v>
      </c>
      <c r="N18" s="27">
        <v>8.7119999999999997</v>
      </c>
      <c r="O18" s="43">
        <v>2</v>
      </c>
      <c r="P18" s="27">
        <v>8.5139999999999993</v>
      </c>
      <c r="Q18" s="45">
        <v>43689</v>
      </c>
      <c r="R18" s="27">
        <v>28.990329301075271</v>
      </c>
      <c r="S18" s="27">
        <v>158.7083255902225</v>
      </c>
    </row>
    <row r="19" spans="1:19" x14ac:dyDescent="0.2">
      <c r="A19" s="2" t="s">
        <v>10</v>
      </c>
      <c r="B19" s="27">
        <v>14.455666666666666</v>
      </c>
      <c r="C19" s="27">
        <v>28.991333333333333</v>
      </c>
      <c r="D19" s="27">
        <v>20.937097222222224</v>
      </c>
      <c r="E19" s="27">
        <v>33.950000000000003</v>
      </c>
      <c r="F19" s="45">
        <v>43731</v>
      </c>
      <c r="G19" s="27">
        <v>9.2100000000000009</v>
      </c>
      <c r="H19" s="45">
        <v>43738</v>
      </c>
      <c r="I19" s="27">
        <v>68.836388888888891</v>
      </c>
      <c r="J19" s="27">
        <v>572.79199999999992</v>
      </c>
      <c r="K19" s="27">
        <v>1.1773055555555558</v>
      </c>
      <c r="L19" s="27">
        <v>10.68</v>
      </c>
      <c r="M19" s="45">
        <v>43732</v>
      </c>
      <c r="N19" s="27">
        <v>34.448</v>
      </c>
      <c r="O19" s="43">
        <v>4</v>
      </c>
      <c r="P19" s="27">
        <v>27.913999999999998</v>
      </c>
      <c r="Q19" s="45">
        <v>43716</v>
      </c>
      <c r="R19" s="27">
        <v>24.535715277777779</v>
      </c>
      <c r="S19" s="27">
        <v>108.61908869446707</v>
      </c>
    </row>
    <row r="20" spans="1:19" x14ac:dyDescent="0.2">
      <c r="A20" s="2" t="s">
        <v>11</v>
      </c>
      <c r="B20" s="27">
        <v>9.2713548387096765</v>
      </c>
      <c r="C20" s="27">
        <v>21.193548387096776</v>
      </c>
      <c r="D20" s="27">
        <v>14.612896505376346</v>
      </c>
      <c r="E20" s="27">
        <v>27.96</v>
      </c>
      <c r="F20" s="45">
        <v>43741</v>
      </c>
      <c r="G20" s="27">
        <v>-1.595</v>
      </c>
      <c r="H20" s="45">
        <v>43768</v>
      </c>
      <c r="I20" s="27">
        <v>72.224697580645184</v>
      </c>
      <c r="J20" s="27">
        <v>343.3130000000001</v>
      </c>
      <c r="K20" s="27">
        <v>1.5824784946236561</v>
      </c>
      <c r="L20" s="27">
        <v>14.6</v>
      </c>
      <c r="M20" s="45">
        <v>43767</v>
      </c>
      <c r="N20" s="27">
        <v>36.036000000000001</v>
      </c>
      <c r="O20" s="43">
        <v>10</v>
      </c>
      <c r="P20" s="27">
        <v>23.562000000000005</v>
      </c>
      <c r="Q20" s="45">
        <v>43769</v>
      </c>
      <c r="R20" s="27">
        <v>17.029038978494626</v>
      </c>
      <c r="S20" s="27">
        <v>66.135059297735779</v>
      </c>
    </row>
    <row r="21" spans="1:19" x14ac:dyDescent="0.2">
      <c r="A21" s="2" t="s">
        <v>12</v>
      </c>
      <c r="B21" s="27">
        <v>5.3600666666666674</v>
      </c>
      <c r="C21" s="27">
        <v>15.053666666666663</v>
      </c>
      <c r="D21" s="27">
        <v>10.014005555555554</v>
      </c>
      <c r="E21" s="27">
        <v>19.54</v>
      </c>
      <c r="F21" s="45">
        <v>43781</v>
      </c>
      <c r="G21" s="27">
        <v>-0.98399999999999999</v>
      </c>
      <c r="H21" s="45">
        <v>43798</v>
      </c>
      <c r="I21" s="27">
        <v>87.061500000000038</v>
      </c>
      <c r="J21" s="27">
        <v>189.779</v>
      </c>
      <c r="K21" s="27">
        <v>1.1859548611111108</v>
      </c>
      <c r="L21" s="27">
        <v>10.58</v>
      </c>
      <c r="M21" s="45">
        <v>43795</v>
      </c>
      <c r="N21" s="27">
        <v>51.878000000000007</v>
      </c>
      <c r="O21" s="43">
        <v>13</v>
      </c>
      <c r="P21" s="27">
        <v>10.1</v>
      </c>
      <c r="Q21" s="45">
        <v>43777</v>
      </c>
      <c r="R21" s="27">
        <v>10.953256944444444</v>
      </c>
      <c r="S21" s="27">
        <v>26.288972106592507</v>
      </c>
    </row>
    <row r="22" spans="1:19" ht="13.5" thickBot="1" x14ac:dyDescent="0.25">
      <c r="A22" s="28" t="s">
        <v>13</v>
      </c>
      <c r="B22" s="29">
        <v>1.789709677419355</v>
      </c>
      <c r="C22" s="29">
        <v>12.93848387096774</v>
      </c>
      <c r="D22" s="29">
        <v>7.0838635752688175</v>
      </c>
      <c r="E22" s="29">
        <v>17.39</v>
      </c>
      <c r="F22" s="46">
        <v>43803</v>
      </c>
      <c r="G22" s="29">
        <v>-2.464</v>
      </c>
      <c r="H22" s="46">
        <v>43830</v>
      </c>
      <c r="I22" s="29">
        <v>88.68360887096776</v>
      </c>
      <c r="J22" s="29">
        <v>177.98100000000005</v>
      </c>
      <c r="K22" s="29">
        <v>0.92362365591397855</v>
      </c>
      <c r="L22" s="29">
        <v>12.45</v>
      </c>
      <c r="M22" s="46">
        <v>43813</v>
      </c>
      <c r="N22" s="29">
        <v>11.088000000000003</v>
      </c>
      <c r="O22" s="30">
        <v>9</v>
      </c>
      <c r="P22" s="29">
        <v>7.7220000000000013</v>
      </c>
      <c r="Q22" s="46">
        <v>43812</v>
      </c>
      <c r="R22" s="29">
        <v>7.4364973118279565</v>
      </c>
      <c r="S22" s="29">
        <v>17.115188273101626</v>
      </c>
    </row>
    <row r="23" spans="1:19" ht="13.5" thickTop="1" x14ac:dyDescent="0.2">
      <c r="A23" s="2" t="s">
        <v>32</v>
      </c>
      <c r="B23" s="27">
        <v>8.6736112583205305</v>
      </c>
      <c r="C23" s="27">
        <v>20.603656874039938</v>
      </c>
      <c r="D23" s="27">
        <v>14.180867073226018</v>
      </c>
      <c r="E23" s="27">
        <v>37.840000000000003</v>
      </c>
      <c r="F23" s="45">
        <v>43318</v>
      </c>
      <c r="G23" s="27">
        <v>-4.4320000000000004</v>
      </c>
      <c r="H23" s="45">
        <v>43109</v>
      </c>
      <c r="I23" s="27">
        <v>74.740141387715497</v>
      </c>
      <c r="J23" s="27">
        <v>5662.2989999999991</v>
      </c>
      <c r="K23" s="27">
        <v>1.591672966669867</v>
      </c>
      <c r="L23" s="27">
        <v>15.48</v>
      </c>
      <c r="M23" s="45">
        <v>43190</v>
      </c>
      <c r="N23" s="27">
        <v>598.75200000000007</v>
      </c>
      <c r="O23" s="43">
        <v>138</v>
      </c>
      <c r="P23" s="27">
        <v>36.432000000000016</v>
      </c>
      <c r="Q23" s="45">
        <v>43106</v>
      </c>
      <c r="R23" s="27">
        <v>16.160976710642814</v>
      </c>
      <c r="S23" s="27">
        <v>1048.8144818940573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-0.52200000000000002</v>
      </c>
      <c r="G28" s="1" t="s">
        <v>27</v>
      </c>
      <c r="H28" s="44">
        <v>43402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-0.10199999999999999</v>
      </c>
      <c r="G29" s="1" t="s">
        <v>27</v>
      </c>
      <c r="H29" s="44">
        <v>43191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210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15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13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5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E43" sqref="E43"/>
    </sheetView>
  </sheetViews>
  <sheetFormatPr baseColWidth="10" defaultRowHeight="12.75" x14ac:dyDescent="0.2"/>
  <cols>
    <col min="1" max="1" width="11.42578125" style="56"/>
    <col min="2" max="2" width="6.140625" style="56" customWidth="1"/>
    <col min="3" max="4" width="7.5703125" style="56" bestFit="1" customWidth="1"/>
    <col min="5" max="5" width="6.42578125" style="56" bestFit="1" customWidth="1"/>
    <col min="6" max="6" width="7.5703125" style="56" customWidth="1"/>
    <col min="7" max="7" width="5.7109375" style="56" customWidth="1"/>
    <col min="8" max="8" width="7.5703125" style="56" customWidth="1"/>
    <col min="9" max="9" width="7.5703125" style="56" bestFit="1" customWidth="1"/>
    <col min="10" max="11" width="7.5703125" style="56" customWidth="1"/>
    <col min="12" max="12" width="8.140625" style="56" bestFit="1" customWidth="1"/>
    <col min="13" max="13" width="7.5703125" style="56" bestFit="1" customWidth="1"/>
    <col min="14" max="14" width="5.5703125" style="56" bestFit="1" customWidth="1"/>
    <col min="15" max="15" width="7.7109375" style="56" bestFit="1" customWidth="1"/>
    <col min="16" max="16" width="5.42578125" style="56" bestFit="1" customWidth="1"/>
    <col min="17" max="17" width="7.5703125" style="56" bestFit="1" customWidth="1"/>
    <col min="18" max="18" width="7.5703125" style="56" customWidth="1"/>
    <col min="19" max="19" width="6.5703125" style="56" customWidth="1"/>
    <col min="20" max="16384" width="11.42578125" style="56"/>
  </cols>
  <sheetData>
    <row r="1" spans="1:19" x14ac:dyDescent="0.2">
      <c r="B1" s="2" t="s">
        <v>85</v>
      </c>
    </row>
    <row r="2" spans="1:19" x14ac:dyDescent="0.2">
      <c r="B2" s="2" t="s">
        <v>46</v>
      </c>
    </row>
    <row r="3" spans="1:19" x14ac:dyDescent="0.2">
      <c r="B3" s="2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66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57">
        <v>1.766290322580645</v>
      </c>
      <c r="C11" s="57">
        <v>11.060129032258066</v>
      </c>
      <c r="D11" s="57">
        <v>6.4092231182795718</v>
      </c>
      <c r="E11" s="57">
        <v>16.239999999999998</v>
      </c>
      <c r="F11" s="58">
        <v>43831</v>
      </c>
      <c r="G11" s="57">
        <v>-6.2590000000000003</v>
      </c>
      <c r="H11" s="58">
        <v>43835</v>
      </c>
      <c r="I11" s="57">
        <v>72.882063172043004</v>
      </c>
      <c r="J11" s="57">
        <v>210.72799999999995</v>
      </c>
      <c r="K11" s="57">
        <v>2.433635080645161</v>
      </c>
      <c r="L11" s="57">
        <v>14.41</v>
      </c>
      <c r="M11" s="58">
        <v>43832</v>
      </c>
      <c r="N11" s="57">
        <v>19.206000000000003</v>
      </c>
      <c r="O11" s="59">
        <v>12</v>
      </c>
      <c r="P11" s="57">
        <v>5.1479999999999997</v>
      </c>
      <c r="Q11" s="58">
        <v>43861</v>
      </c>
      <c r="R11" s="57">
        <v>5.6667405913978506</v>
      </c>
      <c r="S11" s="57">
        <v>36.671776659005431</v>
      </c>
    </row>
    <row r="12" spans="1:19" x14ac:dyDescent="0.2">
      <c r="A12" s="2" t="s">
        <v>3</v>
      </c>
      <c r="B12" s="57">
        <v>0.46682142857142861</v>
      </c>
      <c r="C12" s="57">
        <v>15.529535714285716</v>
      </c>
      <c r="D12" s="57">
        <v>7.3195171130952383</v>
      </c>
      <c r="E12" s="57">
        <v>22.97</v>
      </c>
      <c r="F12" s="58">
        <v>43519</v>
      </c>
      <c r="G12" s="57">
        <v>-3.0750000000000002</v>
      </c>
      <c r="H12" s="58">
        <v>43512</v>
      </c>
      <c r="I12" s="57">
        <v>75.198742559523822</v>
      </c>
      <c r="J12" s="57">
        <v>333.86899999999997</v>
      </c>
      <c r="K12" s="57">
        <v>1.4559389880952385</v>
      </c>
      <c r="L12" s="57">
        <v>16.27</v>
      </c>
      <c r="M12" s="58">
        <v>43498</v>
      </c>
      <c r="N12" s="57">
        <v>20.792000000000005</v>
      </c>
      <c r="O12" s="59">
        <v>9</v>
      </c>
      <c r="P12" s="57">
        <v>17.226000000000003</v>
      </c>
      <c r="Q12" s="58">
        <v>43498</v>
      </c>
      <c r="R12" s="57">
        <v>7.5347760416666674</v>
      </c>
      <c r="S12" s="57">
        <v>43.161488974672544</v>
      </c>
    </row>
    <row r="13" spans="1:19" x14ac:dyDescent="0.2">
      <c r="A13" s="2" t="s">
        <v>4</v>
      </c>
      <c r="B13" s="57">
        <v>3.2533870967741922</v>
      </c>
      <c r="C13" s="57">
        <v>18.690645161290323</v>
      </c>
      <c r="D13" s="57">
        <v>10.679307123655915</v>
      </c>
      <c r="E13" s="57">
        <v>24.31</v>
      </c>
      <c r="F13" s="58">
        <v>43548</v>
      </c>
      <c r="G13" s="57">
        <v>-2</v>
      </c>
      <c r="H13" s="58">
        <v>43546</v>
      </c>
      <c r="I13" s="57">
        <v>61.348938172042999</v>
      </c>
      <c r="J13" s="57">
        <v>546.25499999999988</v>
      </c>
      <c r="K13" s="57">
        <v>2.0177237903225813</v>
      </c>
      <c r="L13" s="57">
        <v>16.86</v>
      </c>
      <c r="M13" s="58">
        <v>43530</v>
      </c>
      <c r="N13" s="57">
        <v>3.6</v>
      </c>
      <c r="O13" s="59">
        <v>4</v>
      </c>
      <c r="P13" s="57">
        <v>2.6</v>
      </c>
      <c r="Q13" s="58">
        <v>43555</v>
      </c>
      <c r="R13" s="57">
        <v>12.12215255376344</v>
      </c>
      <c r="S13" s="57">
        <v>90.806432280990308</v>
      </c>
    </row>
    <row r="14" spans="1:19" x14ac:dyDescent="0.2">
      <c r="A14" s="2" t="s">
        <v>5</v>
      </c>
      <c r="B14" s="57">
        <v>6.6544333333333334</v>
      </c>
      <c r="C14" s="57">
        <v>19.202999999999999</v>
      </c>
      <c r="D14" s="57">
        <v>12.681815277777776</v>
      </c>
      <c r="E14" s="57">
        <v>25.66</v>
      </c>
      <c r="F14" s="58">
        <v>43569</v>
      </c>
      <c r="G14" s="57">
        <v>-1.4019999999999999</v>
      </c>
      <c r="H14" s="58">
        <v>43559</v>
      </c>
      <c r="I14" s="57">
        <v>68.824520833333324</v>
      </c>
      <c r="J14" s="57">
        <v>552.3599999999999</v>
      </c>
      <c r="K14" s="57">
        <v>1.8710222222222224</v>
      </c>
      <c r="L14" s="57">
        <v>12.05</v>
      </c>
      <c r="M14" s="58">
        <v>43570</v>
      </c>
      <c r="N14" s="57">
        <v>48</v>
      </c>
      <c r="O14" s="59">
        <v>14</v>
      </c>
      <c r="P14" s="57">
        <v>11.599999999999998</v>
      </c>
      <c r="Q14" s="58">
        <v>43574</v>
      </c>
      <c r="R14" s="57">
        <v>15.081579166666668</v>
      </c>
      <c r="S14" s="57">
        <v>97.936981050843571</v>
      </c>
    </row>
    <row r="15" spans="1:19" x14ac:dyDescent="0.2">
      <c r="A15" s="2" t="s">
        <v>6</v>
      </c>
      <c r="B15" s="57">
        <v>9.3285483870967738</v>
      </c>
      <c r="C15" s="57">
        <v>22.508709677419361</v>
      </c>
      <c r="D15" s="57">
        <v>15.756739919354843</v>
      </c>
      <c r="E15" s="57">
        <v>30.64</v>
      </c>
      <c r="F15" s="58">
        <v>43616</v>
      </c>
      <c r="G15" s="57">
        <v>3.8079999999999998</v>
      </c>
      <c r="H15" s="58">
        <v>43591</v>
      </c>
      <c r="I15" s="57">
        <v>59.375873655913992</v>
      </c>
      <c r="J15" s="57">
        <v>727.35500000000013</v>
      </c>
      <c r="K15" s="57">
        <v>2.2489959677419353</v>
      </c>
      <c r="L15" s="57">
        <v>14.5</v>
      </c>
      <c r="M15" s="58">
        <v>43598</v>
      </c>
      <c r="N15" s="57">
        <v>53.999999999999993</v>
      </c>
      <c r="O15" s="59">
        <v>8</v>
      </c>
      <c r="P15" s="57">
        <v>28.999999999999996</v>
      </c>
      <c r="Q15" s="58">
        <v>43602</v>
      </c>
      <c r="R15" s="57">
        <v>19.834502688172041</v>
      </c>
      <c r="S15" s="57">
        <v>140.80687938123341</v>
      </c>
    </row>
    <row r="16" spans="1:19" x14ac:dyDescent="0.2">
      <c r="A16" s="2" t="s">
        <v>7</v>
      </c>
      <c r="B16" s="57">
        <v>13.477233333333336</v>
      </c>
      <c r="C16" s="57">
        <v>30.796000000000003</v>
      </c>
      <c r="D16" s="57">
        <v>21.852650000000001</v>
      </c>
      <c r="E16" s="57">
        <v>42.27</v>
      </c>
      <c r="F16" s="58">
        <v>43645</v>
      </c>
      <c r="G16" s="57">
        <v>4.9279999999999999</v>
      </c>
      <c r="H16" s="58">
        <v>43628</v>
      </c>
      <c r="I16" s="57">
        <v>55.131138888888891</v>
      </c>
      <c r="J16" s="57">
        <v>787.6819999999999</v>
      </c>
      <c r="K16" s="57">
        <v>1.8605944444444447</v>
      </c>
      <c r="L16" s="57">
        <v>13.13</v>
      </c>
      <c r="M16" s="58">
        <v>43620</v>
      </c>
      <c r="N16" s="57">
        <v>18.8</v>
      </c>
      <c r="O16" s="59">
        <v>6</v>
      </c>
      <c r="P16" s="57">
        <v>12.2</v>
      </c>
      <c r="Q16" s="58">
        <v>43621</v>
      </c>
      <c r="R16" s="57">
        <v>26.617874999999994</v>
      </c>
      <c r="S16" s="57">
        <v>178.49491857215364</v>
      </c>
    </row>
    <row r="17" spans="1:19" x14ac:dyDescent="0.2">
      <c r="A17" s="2" t="s">
        <v>8</v>
      </c>
      <c r="B17" s="57">
        <v>17.41</v>
      </c>
      <c r="C17" s="57">
        <v>32.860967741935482</v>
      </c>
      <c r="D17" s="57">
        <v>24.442547043010752</v>
      </c>
      <c r="E17" s="57">
        <v>39.590000000000003</v>
      </c>
      <c r="F17" s="58">
        <v>43669</v>
      </c>
      <c r="G17" s="57">
        <v>11.43</v>
      </c>
      <c r="H17" s="58">
        <v>43675</v>
      </c>
      <c r="I17" s="57">
        <v>58.515739247311828</v>
      </c>
      <c r="J17" s="57">
        <v>798.75700000000006</v>
      </c>
      <c r="K17" s="57">
        <v>1.6339522849462369</v>
      </c>
      <c r="L17" s="57">
        <v>12.74</v>
      </c>
      <c r="M17" s="58">
        <v>43675</v>
      </c>
      <c r="N17" s="57">
        <v>23.8</v>
      </c>
      <c r="O17" s="59">
        <v>8</v>
      </c>
      <c r="P17" s="57">
        <v>8</v>
      </c>
      <c r="Q17" s="58">
        <v>43654</v>
      </c>
      <c r="R17" s="57">
        <v>30.643514784946237</v>
      </c>
      <c r="S17" s="57">
        <v>182.79884143018148</v>
      </c>
    </row>
    <row r="18" spans="1:19" x14ac:dyDescent="0.2">
      <c r="A18" s="2" t="s">
        <v>9</v>
      </c>
      <c r="B18" s="57">
        <v>16.443870967741937</v>
      </c>
      <c r="C18" s="57">
        <v>31.786774193548379</v>
      </c>
      <c r="D18" s="57">
        <v>23.359408602150541</v>
      </c>
      <c r="E18" s="57">
        <v>36.67</v>
      </c>
      <c r="F18" s="58">
        <v>43686</v>
      </c>
      <c r="G18" s="57">
        <v>11.02</v>
      </c>
      <c r="H18" s="58">
        <v>43700</v>
      </c>
      <c r="I18" s="57">
        <v>64.329200268817203</v>
      </c>
      <c r="J18" s="57">
        <v>723.61200000000031</v>
      </c>
      <c r="K18" s="57">
        <v>1.2975295698924734</v>
      </c>
      <c r="L18" s="57">
        <v>12.15</v>
      </c>
      <c r="M18" s="58">
        <v>43686</v>
      </c>
      <c r="N18" s="57">
        <v>27.399999999999995</v>
      </c>
      <c r="O18" s="59">
        <v>8</v>
      </c>
      <c r="P18" s="57">
        <v>13.799999999999999</v>
      </c>
      <c r="Q18" s="58">
        <v>43686</v>
      </c>
      <c r="R18" s="57">
        <v>29.387466397849462</v>
      </c>
      <c r="S18" s="57">
        <v>151.75707181443778</v>
      </c>
    </row>
    <row r="19" spans="1:19" x14ac:dyDescent="0.2">
      <c r="A19" s="2" t="s">
        <v>10</v>
      </c>
      <c r="B19" s="57">
        <v>13.768666666666665</v>
      </c>
      <c r="C19" s="57">
        <v>26.609666666666666</v>
      </c>
      <c r="D19" s="57">
        <v>19.516319444444441</v>
      </c>
      <c r="E19" s="57">
        <v>30.46</v>
      </c>
      <c r="F19" s="58">
        <v>43725</v>
      </c>
      <c r="G19" s="57">
        <v>8.48</v>
      </c>
      <c r="H19" s="58">
        <v>43717</v>
      </c>
      <c r="I19" s="57">
        <v>69.620097222222213</v>
      </c>
      <c r="J19" s="57">
        <v>545.1629999999999</v>
      </c>
      <c r="K19" s="57">
        <v>1.4725965277777779</v>
      </c>
      <c r="L19" s="57">
        <v>13.23</v>
      </c>
      <c r="M19" s="58">
        <v>43719</v>
      </c>
      <c r="N19" s="57">
        <v>12.6</v>
      </c>
      <c r="O19" s="59">
        <v>3</v>
      </c>
      <c r="P19" s="57">
        <v>11.2</v>
      </c>
      <c r="Q19" s="58">
        <v>43723</v>
      </c>
      <c r="R19" s="57">
        <v>22.372673611111111</v>
      </c>
      <c r="S19" s="57">
        <v>104.1943974438159</v>
      </c>
    </row>
    <row r="20" spans="1:19" x14ac:dyDescent="0.2">
      <c r="A20" s="2" t="s">
        <v>11</v>
      </c>
      <c r="B20" s="57">
        <v>10.304451612903224</v>
      </c>
      <c r="C20" s="57">
        <v>22.636451612903222</v>
      </c>
      <c r="D20" s="57">
        <v>15.869190860215053</v>
      </c>
      <c r="E20" s="57">
        <v>29.74</v>
      </c>
      <c r="F20" s="58">
        <v>43751</v>
      </c>
      <c r="G20" s="57">
        <v>6.0030000000000001</v>
      </c>
      <c r="H20" s="58">
        <v>43765</v>
      </c>
      <c r="I20" s="57">
        <v>78.757029569892467</v>
      </c>
      <c r="J20" s="57">
        <v>362.24099999999999</v>
      </c>
      <c r="K20" s="57">
        <v>1.2115504032258069</v>
      </c>
      <c r="L20" s="57">
        <v>12.35</v>
      </c>
      <c r="M20" s="58">
        <v>43752</v>
      </c>
      <c r="N20" s="57">
        <v>31.4</v>
      </c>
      <c r="O20" s="59">
        <v>11</v>
      </c>
      <c r="P20" s="57">
        <v>8.8000000000000007</v>
      </c>
      <c r="Q20" s="58">
        <v>43760</v>
      </c>
      <c r="R20" s="57">
        <v>17.898783602150534</v>
      </c>
      <c r="S20" s="57">
        <v>62.59012021086626</v>
      </c>
    </row>
    <row r="21" spans="1:19" x14ac:dyDescent="0.2">
      <c r="A21" s="2" t="s">
        <v>12</v>
      </c>
      <c r="B21" s="57">
        <v>4.7477666666666662</v>
      </c>
      <c r="C21" s="57">
        <v>13.950999999999999</v>
      </c>
      <c r="D21" s="57">
        <v>9.0724458333333313</v>
      </c>
      <c r="E21" s="57">
        <v>22.99</v>
      </c>
      <c r="F21" s="58">
        <v>43773</v>
      </c>
      <c r="G21" s="57">
        <v>-0.749</v>
      </c>
      <c r="H21" s="58">
        <v>43789</v>
      </c>
      <c r="I21" s="57">
        <v>88.647423611111108</v>
      </c>
      <c r="J21" s="57">
        <v>187.62100000000007</v>
      </c>
      <c r="K21" s="57">
        <v>1.1594354166666667</v>
      </c>
      <c r="L21" s="57">
        <v>15.48</v>
      </c>
      <c r="M21" s="58">
        <v>43792</v>
      </c>
      <c r="N21" s="57">
        <v>69.800000000000011</v>
      </c>
      <c r="O21" s="59">
        <v>28</v>
      </c>
      <c r="P21" s="57">
        <v>11.399999999999999</v>
      </c>
      <c r="Q21" s="58">
        <v>43777</v>
      </c>
      <c r="R21" s="57">
        <v>9.9490805555555557</v>
      </c>
      <c r="S21" s="57">
        <v>24.441408201183233</v>
      </c>
    </row>
    <row r="22" spans="1:19" ht="13.5" thickBot="1" x14ac:dyDescent="0.25">
      <c r="A22" s="28" t="s">
        <v>13</v>
      </c>
      <c r="B22" s="29">
        <v>3.0432258064516127</v>
      </c>
      <c r="C22" s="29">
        <v>12.796548387096776</v>
      </c>
      <c r="D22" s="29">
        <v>7.643929435483872</v>
      </c>
      <c r="E22" s="29">
        <v>19.600000000000001</v>
      </c>
      <c r="F22" s="46">
        <v>44186</v>
      </c>
      <c r="G22" s="29">
        <v>-1.0820000000000001</v>
      </c>
      <c r="H22" s="46">
        <v>44193</v>
      </c>
      <c r="I22" s="29">
        <v>86.658474462365618</v>
      </c>
      <c r="J22" s="29">
        <v>167.905</v>
      </c>
      <c r="K22" s="29">
        <v>1.2674798387096775</v>
      </c>
      <c r="L22" s="29">
        <v>14.5</v>
      </c>
      <c r="M22" s="46">
        <v>44187</v>
      </c>
      <c r="N22" s="29">
        <v>21.400000000000002</v>
      </c>
      <c r="O22" s="30">
        <v>14</v>
      </c>
      <c r="P22" s="29">
        <v>7.6000000000000032</v>
      </c>
      <c r="Q22" s="46">
        <v>44177</v>
      </c>
      <c r="R22" s="29">
        <v>7.7250880376344089</v>
      </c>
      <c r="S22" s="29">
        <v>21.24772826737194</v>
      </c>
    </row>
    <row r="23" spans="1:19" ht="13.5" thickTop="1" x14ac:dyDescent="0.2">
      <c r="A23" s="2" t="s">
        <v>32</v>
      </c>
      <c r="B23" s="57">
        <v>8.3887246351766507</v>
      </c>
      <c r="C23" s="57">
        <v>21.535785682283663</v>
      </c>
      <c r="D23" s="57">
        <v>14.550257814233442</v>
      </c>
      <c r="E23" s="57">
        <v>42.27</v>
      </c>
      <c r="F23" s="58">
        <v>43645</v>
      </c>
      <c r="G23" s="57">
        <v>-6.2590000000000003</v>
      </c>
      <c r="H23" s="58">
        <v>43470</v>
      </c>
      <c r="I23" s="57">
        <v>69.940770138622199</v>
      </c>
      <c r="J23" s="57">
        <v>5943.5479999999998</v>
      </c>
      <c r="K23" s="57">
        <v>1.660871211224185</v>
      </c>
      <c r="L23" s="57">
        <v>16.86</v>
      </c>
      <c r="M23" s="58">
        <v>43530</v>
      </c>
      <c r="N23" s="57">
        <v>350.798</v>
      </c>
      <c r="O23" s="59">
        <v>125</v>
      </c>
      <c r="P23" s="57">
        <v>28.999999999999996</v>
      </c>
      <c r="Q23" s="58">
        <v>43602</v>
      </c>
      <c r="R23" s="57">
        <v>17.06951941924283</v>
      </c>
      <c r="S23" s="57">
        <v>1134.9080442867555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-0.749</v>
      </c>
      <c r="G28" s="1" t="s">
        <v>27</v>
      </c>
      <c r="H28" s="44">
        <v>43789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-1.4019999999999999</v>
      </c>
      <c r="G29" s="1" t="s">
        <v>27</v>
      </c>
      <c r="H29" s="44">
        <v>43559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229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6">
        <v>-1</v>
      </c>
      <c r="C34" s="56" t="s">
        <v>49</v>
      </c>
      <c r="D34" s="60">
        <v>0</v>
      </c>
      <c r="E34" s="56" t="s">
        <v>27</v>
      </c>
      <c r="F34" s="7">
        <v>13</v>
      </c>
      <c r="G34" s="1" t="s">
        <v>37</v>
      </c>
      <c r="H34" s="1"/>
      <c r="I34" s="1"/>
      <c r="J34" s="1"/>
    </row>
    <row r="35" spans="1:10" x14ac:dyDescent="0.2">
      <c r="A35" s="1"/>
      <c r="B35" s="56">
        <v>-2.5</v>
      </c>
      <c r="C35" s="56" t="s">
        <v>50</v>
      </c>
      <c r="D35" s="60">
        <v>-1</v>
      </c>
      <c r="E35" s="56" t="s">
        <v>27</v>
      </c>
      <c r="F35" s="7">
        <v>13</v>
      </c>
      <c r="G35" s="1" t="s">
        <v>37</v>
      </c>
      <c r="H35" s="1"/>
      <c r="I35" s="1"/>
      <c r="J35" s="1"/>
    </row>
    <row r="36" spans="1:10" x14ac:dyDescent="0.2">
      <c r="A36" s="1"/>
      <c r="B36" s="7">
        <v>-5</v>
      </c>
      <c r="C36" s="7" t="s">
        <v>50</v>
      </c>
      <c r="D36" s="8">
        <v>-2.5</v>
      </c>
      <c r="E36" s="1" t="s">
        <v>27</v>
      </c>
      <c r="F36" s="7">
        <v>5</v>
      </c>
      <c r="G36" s="1" t="s">
        <v>37</v>
      </c>
      <c r="H36" s="1"/>
      <c r="I36" s="1"/>
      <c r="J36" s="1"/>
    </row>
    <row r="37" spans="1:10" x14ac:dyDescent="0.2">
      <c r="A37" s="1"/>
      <c r="C37" s="7" t="s">
        <v>51</v>
      </c>
      <c r="D37" s="60">
        <v>-5</v>
      </c>
      <c r="E37" s="56" t="s">
        <v>27</v>
      </c>
      <c r="F37" s="7">
        <v>1</v>
      </c>
      <c r="G37" s="1" t="s">
        <v>37</v>
      </c>
      <c r="H37" s="1"/>
      <c r="I37" s="1"/>
      <c r="J37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C13" sqref="C1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86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66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1.1523548387096774</v>
      </c>
      <c r="C11" s="27">
        <v>9.9562903225806441</v>
      </c>
      <c r="D11" s="27">
        <v>5.1857459677419353</v>
      </c>
      <c r="E11" s="27">
        <v>19.45</v>
      </c>
      <c r="F11" s="45">
        <v>44592</v>
      </c>
      <c r="G11" s="27">
        <v>-3.56</v>
      </c>
      <c r="H11" s="45">
        <v>44573</v>
      </c>
      <c r="I11" s="27">
        <v>89.65330645161292</v>
      </c>
      <c r="J11" s="27">
        <v>170.23799999999997</v>
      </c>
      <c r="K11" s="27">
        <v>1.3855235215053763</v>
      </c>
      <c r="L11" s="27">
        <v>14.11</v>
      </c>
      <c r="M11" s="45">
        <v>44580</v>
      </c>
      <c r="N11" s="27">
        <v>25</v>
      </c>
      <c r="O11" s="43">
        <v>18</v>
      </c>
      <c r="P11" s="27">
        <v>7.0000000000000009</v>
      </c>
      <c r="Q11" s="45">
        <v>44579</v>
      </c>
      <c r="R11" s="27">
        <v>5.5160961021505379</v>
      </c>
      <c r="S11" s="27">
        <v>21.350613895722091</v>
      </c>
    </row>
    <row r="12" spans="1:19" x14ac:dyDescent="0.2">
      <c r="A12" s="2" t="s">
        <v>3</v>
      </c>
      <c r="B12" s="27">
        <v>2.4924827586206901</v>
      </c>
      <c r="C12" s="27">
        <v>16.61862068965517</v>
      </c>
      <c r="D12" s="27">
        <v>9.1798512931034466</v>
      </c>
      <c r="E12" s="27">
        <v>22</v>
      </c>
      <c r="F12" s="45">
        <v>44249</v>
      </c>
      <c r="G12" s="27">
        <v>-2.4900000000000002</v>
      </c>
      <c r="H12" s="45">
        <v>44247</v>
      </c>
      <c r="I12" s="27">
        <v>81.370977011494233</v>
      </c>
      <c r="J12" s="27">
        <v>306.41499999999996</v>
      </c>
      <c r="K12" s="27">
        <v>1.1288771551724139</v>
      </c>
      <c r="L12" s="27">
        <v>13.43</v>
      </c>
      <c r="M12" s="45">
        <v>44253</v>
      </c>
      <c r="N12" s="27">
        <v>2.4000000000000004</v>
      </c>
      <c r="O12" s="43">
        <v>11</v>
      </c>
      <c r="P12" s="27">
        <v>0.4</v>
      </c>
      <c r="Q12" s="45">
        <v>44244</v>
      </c>
      <c r="R12" s="27">
        <v>9.1411803160919529</v>
      </c>
      <c r="S12" s="27">
        <v>39.929200068107804</v>
      </c>
    </row>
    <row r="13" spans="1:19" x14ac:dyDescent="0.2">
      <c r="A13" s="2" t="s">
        <v>4</v>
      </c>
      <c r="B13" s="27">
        <v>3.947516129032258</v>
      </c>
      <c r="C13" s="27">
        <v>16.074774193548382</v>
      </c>
      <c r="D13" s="27">
        <v>9.8641102150537634</v>
      </c>
      <c r="E13" s="27">
        <v>23.87</v>
      </c>
      <c r="F13" s="45">
        <v>44266</v>
      </c>
      <c r="G13" s="27">
        <v>-0.39700000000000002</v>
      </c>
      <c r="H13" s="45">
        <v>44270</v>
      </c>
      <c r="I13" s="27">
        <v>76.539045698924724</v>
      </c>
      <c r="J13" s="27">
        <v>422.97500000000002</v>
      </c>
      <c r="K13" s="27">
        <v>1.7532452956989251</v>
      </c>
      <c r="L13" s="27">
        <v>18.72</v>
      </c>
      <c r="M13" s="45">
        <v>44257</v>
      </c>
      <c r="N13" s="27">
        <v>127.4</v>
      </c>
      <c r="O13" s="43">
        <v>12</v>
      </c>
      <c r="P13" s="27">
        <v>74.600000000000009</v>
      </c>
      <c r="Q13" s="45">
        <v>44271</v>
      </c>
      <c r="R13" s="27">
        <v>11.030151881720426</v>
      </c>
      <c r="S13" s="27">
        <v>67.037369992915814</v>
      </c>
    </row>
    <row r="14" spans="1:19" x14ac:dyDescent="0.2">
      <c r="A14" s="2" t="s">
        <v>5</v>
      </c>
      <c r="B14" s="27">
        <v>8.9008666666666674</v>
      </c>
      <c r="C14" s="27">
        <v>19.042333333333332</v>
      </c>
      <c r="D14" s="27">
        <v>13.6670125</v>
      </c>
      <c r="E14" s="27">
        <v>23.33</v>
      </c>
      <c r="F14" s="45">
        <v>44311</v>
      </c>
      <c r="G14" s="27">
        <v>0.41</v>
      </c>
      <c r="H14" s="45">
        <v>44290</v>
      </c>
      <c r="I14" s="27">
        <v>83.649958333333331</v>
      </c>
      <c r="J14" s="27">
        <v>487.79999999999995</v>
      </c>
      <c r="K14" s="27">
        <v>1.571204166666667</v>
      </c>
      <c r="L14" s="27">
        <v>11.96</v>
      </c>
      <c r="M14" s="45">
        <v>44288</v>
      </c>
      <c r="N14" s="27">
        <v>82.8</v>
      </c>
      <c r="O14" s="43">
        <v>17</v>
      </c>
      <c r="P14" s="27">
        <v>29.79999999999999</v>
      </c>
      <c r="Q14" s="45">
        <v>44287</v>
      </c>
      <c r="R14" s="27">
        <v>14.75748611111111</v>
      </c>
      <c r="S14" s="27">
        <v>80.332694247063657</v>
      </c>
    </row>
    <row r="15" spans="1:19" x14ac:dyDescent="0.2">
      <c r="A15" s="2" t="s">
        <v>6</v>
      </c>
      <c r="B15" s="27">
        <v>12.117419354838709</v>
      </c>
      <c r="C15" s="27">
        <v>25.477096774193555</v>
      </c>
      <c r="D15" s="27">
        <v>18.558239247311828</v>
      </c>
      <c r="E15" s="27">
        <v>32.700000000000003</v>
      </c>
      <c r="F15" s="45">
        <v>44338</v>
      </c>
      <c r="G15" s="27">
        <v>9.44</v>
      </c>
      <c r="H15" s="45">
        <v>44333</v>
      </c>
      <c r="I15" s="27">
        <v>69.371525537634412</v>
      </c>
      <c r="J15" s="27">
        <v>725.95599999999979</v>
      </c>
      <c r="K15" s="27">
        <v>1.7000120967741934</v>
      </c>
      <c r="L15" s="27">
        <v>10.78</v>
      </c>
      <c r="M15" s="45">
        <v>44335</v>
      </c>
      <c r="N15" s="27">
        <v>53.6</v>
      </c>
      <c r="O15" s="43">
        <v>10</v>
      </c>
      <c r="P15" s="27">
        <v>17.8</v>
      </c>
      <c r="Q15" s="45">
        <v>44329</v>
      </c>
      <c r="R15" s="27">
        <v>19.872190860215056</v>
      </c>
      <c r="S15" s="27">
        <v>140.96311793634726</v>
      </c>
    </row>
    <row r="16" spans="1:19" x14ac:dyDescent="0.2">
      <c r="A16" s="2" t="s">
        <v>7</v>
      </c>
      <c r="B16" s="27">
        <v>13.573100000000002</v>
      </c>
      <c r="C16" s="27">
        <v>26.553999999999995</v>
      </c>
      <c r="D16" s="27">
        <v>19.411544444444448</v>
      </c>
      <c r="E16" s="27">
        <v>35.56</v>
      </c>
      <c r="F16" s="45">
        <v>44371</v>
      </c>
      <c r="G16" s="27">
        <v>7.5730000000000004</v>
      </c>
      <c r="H16" s="45">
        <v>44359</v>
      </c>
      <c r="I16" s="27">
        <v>70.302965277777787</v>
      </c>
      <c r="J16" s="27">
        <v>685.56900000000007</v>
      </c>
      <c r="K16" s="27">
        <v>1.4711027777777776</v>
      </c>
      <c r="L16" s="27">
        <v>16.559999999999999</v>
      </c>
      <c r="M16" s="45">
        <v>44372</v>
      </c>
      <c r="N16" s="27">
        <v>50.2</v>
      </c>
      <c r="O16" s="43">
        <v>9</v>
      </c>
      <c r="P16" s="27">
        <v>19.400000000000002</v>
      </c>
      <c r="Q16" s="45">
        <v>44350</v>
      </c>
      <c r="R16" s="27">
        <v>21.846965277777773</v>
      </c>
      <c r="S16" s="27">
        <v>137.74512249771172</v>
      </c>
    </row>
    <row r="17" spans="1:19" x14ac:dyDescent="0.2">
      <c r="A17" s="2" t="s">
        <v>8</v>
      </c>
      <c r="B17" s="27">
        <v>16.537419354838711</v>
      </c>
      <c r="C17" s="27">
        <v>31.799032258064514</v>
      </c>
      <c r="D17" s="27">
        <v>23.411424731182795</v>
      </c>
      <c r="E17" s="27">
        <v>38.51</v>
      </c>
      <c r="F17" s="45">
        <v>44407</v>
      </c>
      <c r="G17" s="27">
        <v>11.97</v>
      </c>
      <c r="H17" s="45">
        <v>44381</v>
      </c>
      <c r="I17" s="27">
        <v>60.274442204301074</v>
      </c>
      <c r="J17" s="27">
        <v>847.19599999999991</v>
      </c>
      <c r="K17" s="27">
        <v>1.8059166666666666</v>
      </c>
      <c r="L17" s="27">
        <v>12.25</v>
      </c>
      <c r="M17" s="45">
        <v>44383</v>
      </c>
      <c r="N17" s="27">
        <v>13.799999999999997</v>
      </c>
      <c r="O17" s="43">
        <v>8</v>
      </c>
      <c r="P17" s="27">
        <v>6.8</v>
      </c>
      <c r="Q17" s="45">
        <v>44378</v>
      </c>
      <c r="R17" s="27">
        <v>27.132090053763434</v>
      </c>
      <c r="S17" s="27">
        <v>186.34449290870711</v>
      </c>
    </row>
    <row r="18" spans="1:19" x14ac:dyDescent="0.2">
      <c r="A18" s="2" t="s">
        <v>9</v>
      </c>
      <c r="B18" s="27">
        <v>16.222903225806451</v>
      </c>
      <c r="C18" s="27">
        <v>31.080967741935492</v>
      </c>
      <c r="D18" s="27">
        <v>22.980678763440856</v>
      </c>
      <c r="E18" s="27">
        <v>38.44</v>
      </c>
      <c r="F18" s="45">
        <v>44415</v>
      </c>
      <c r="G18" s="27">
        <v>10.18</v>
      </c>
      <c r="H18" s="45">
        <v>44439</v>
      </c>
      <c r="I18" s="27">
        <v>64.000315860215039</v>
      </c>
      <c r="J18" s="27">
        <v>693.02100000000007</v>
      </c>
      <c r="K18" s="27">
        <v>1.6081008064516125</v>
      </c>
      <c r="L18" s="27">
        <v>11.96</v>
      </c>
      <c r="M18" s="45">
        <v>44437</v>
      </c>
      <c r="N18" s="27">
        <v>9.8000000000000007</v>
      </c>
      <c r="O18" s="43">
        <v>9</v>
      </c>
      <c r="P18" s="27">
        <v>3.2000000000000006</v>
      </c>
      <c r="Q18" s="45">
        <v>44415</v>
      </c>
      <c r="R18" s="27">
        <v>25.54994623655913</v>
      </c>
      <c r="S18" s="27">
        <v>154.06470930194729</v>
      </c>
    </row>
    <row r="19" spans="1:19" x14ac:dyDescent="0.2">
      <c r="A19" s="2" t="s">
        <v>10</v>
      </c>
      <c r="B19" s="27">
        <v>12.515900000000004</v>
      </c>
      <c r="C19" s="27">
        <v>27.146666666666658</v>
      </c>
      <c r="D19" s="27">
        <v>19.159364583333332</v>
      </c>
      <c r="E19" s="27">
        <v>33.630000000000003</v>
      </c>
      <c r="F19" s="45">
        <v>44452</v>
      </c>
      <c r="G19" s="27">
        <v>3.5579999999999998</v>
      </c>
      <c r="H19" s="45">
        <v>44469</v>
      </c>
      <c r="I19" s="27">
        <v>64.957590277777769</v>
      </c>
      <c r="J19" s="27">
        <v>531.78699999999992</v>
      </c>
      <c r="K19" s="27">
        <v>1.4847576388888888</v>
      </c>
      <c r="L19" s="27">
        <v>14.8</v>
      </c>
      <c r="M19" s="45">
        <v>44464</v>
      </c>
      <c r="N19" s="27">
        <v>6.0000000000000009</v>
      </c>
      <c r="O19" s="43">
        <v>8</v>
      </c>
      <c r="P19" s="27">
        <v>3.0000000000000004</v>
      </c>
      <c r="Q19" s="45">
        <v>44465</v>
      </c>
      <c r="R19" s="27">
        <v>23.072777777777773</v>
      </c>
      <c r="S19" s="27">
        <v>105.97733442952519</v>
      </c>
    </row>
    <row r="20" spans="1:19" x14ac:dyDescent="0.2">
      <c r="A20" s="2" t="s">
        <v>11</v>
      </c>
      <c r="B20" s="27">
        <v>6.8009677419354837</v>
      </c>
      <c r="C20" s="27">
        <v>19.582580645161286</v>
      </c>
      <c r="D20" s="27">
        <v>12.731026881720428</v>
      </c>
      <c r="E20" s="27">
        <v>25.08</v>
      </c>
      <c r="F20" s="45">
        <v>44478</v>
      </c>
      <c r="G20" s="27">
        <v>-0.128</v>
      </c>
      <c r="H20" s="45">
        <v>44486</v>
      </c>
      <c r="I20" s="27">
        <v>76.851008064516094</v>
      </c>
      <c r="J20" s="27">
        <v>336.81600000000003</v>
      </c>
      <c r="K20" s="27">
        <v>1.3807318548387093</v>
      </c>
      <c r="L20" s="27">
        <v>15.97</v>
      </c>
      <c r="M20" s="45">
        <v>44490</v>
      </c>
      <c r="N20" s="27">
        <v>29.819999999999993</v>
      </c>
      <c r="O20" s="43">
        <v>14</v>
      </c>
      <c r="P20" s="27">
        <v>14.200000000000001</v>
      </c>
      <c r="Q20" s="45">
        <v>44471</v>
      </c>
      <c r="R20" s="27">
        <v>14.688756720430105</v>
      </c>
      <c r="S20" s="27">
        <v>53.998413326679575</v>
      </c>
    </row>
    <row r="21" spans="1:19" x14ac:dyDescent="0.2">
      <c r="A21" s="2" t="s">
        <v>12</v>
      </c>
      <c r="B21" s="27">
        <v>4.3096333333333341</v>
      </c>
      <c r="C21" s="27">
        <v>15.280333333333335</v>
      </c>
      <c r="D21" s="27">
        <v>9.449830555555554</v>
      </c>
      <c r="E21" s="27">
        <v>23.34</v>
      </c>
      <c r="F21" s="45">
        <v>44501</v>
      </c>
      <c r="G21" s="27">
        <v>-3.8130000000000002</v>
      </c>
      <c r="H21" s="45">
        <v>44522</v>
      </c>
      <c r="I21" s="27">
        <v>85.605715277777776</v>
      </c>
      <c r="J21" s="27">
        <v>194.77699999999996</v>
      </c>
      <c r="K21" s="27">
        <v>1.0563645833333333</v>
      </c>
      <c r="L21" s="27">
        <v>12.54</v>
      </c>
      <c r="M21" s="45">
        <v>44520</v>
      </c>
      <c r="N21" s="27">
        <v>21.048999999999989</v>
      </c>
      <c r="O21" s="43">
        <v>16</v>
      </c>
      <c r="P21" s="27">
        <v>10.416000000000002</v>
      </c>
      <c r="Q21" s="45">
        <v>44507</v>
      </c>
      <c r="R21" s="27">
        <v>10.90882361111111</v>
      </c>
      <c r="S21" s="27">
        <v>24.215160789326287</v>
      </c>
    </row>
    <row r="22" spans="1:19" ht="13.5" thickBot="1" x14ac:dyDescent="0.25">
      <c r="A22" s="28" t="s">
        <v>13</v>
      </c>
      <c r="B22" s="29">
        <v>2.3848387096774193</v>
      </c>
      <c r="C22" s="29">
        <v>10.374290322580647</v>
      </c>
      <c r="D22" s="29">
        <v>6.4350053763440869</v>
      </c>
      <c r="E22" s="29">
        <v>14.38</v>
      </c>
      <c r="F22" s="46">
        <v>44547</v>
      </c>
      <c r="G22" s="29">
        <v>-2.93</v>
      </c>
      <c r="H22" s="46">
        <v>44535</v>
      </c>
      <c r="I22" s="29">
        <v>82.947768817204278</v>
      </c>
      <c r="J22" s="29">
        <v>161.23200000000006</v>
      </c>
      <c r="K22" s="29">
        <v>1.4395302419354838</v>
      </c>
      <c r="L22" s="29">
        <v>12.05</v>
      </c>
      <c r="M22" s="46">
        <v>44538</v>
      </c>
      <c r="N22" s="29">
        <v>36.889999999999986</v>
      </c>
      <c r="O22" s="30">
        <v>19</v>
      </c>
      <c r="P22" s="29">
        <v>7.8119999999999985</v>
      </c>
      <c r="Q22" s="46">
        <v>44541</v>
      </c>
      <c r="R22" s="29">
        <v>7.1264200268817204</v>
      </c>
      <c r="S22" s="29">
        <v>20.941995775116858</v>
      </c>
    </row>
    <row r="23" spans="1:19" ht="13.5" thickTop="1" x14ac:dyDescent="0.2">
      <c r="A23" s="2" t="s">
        <v>32</v>
      </c>
      <c r="B23" s="27">
        <v>8.4129501761216172</v>
      </c>
      <c r="C23" s="27">
        <v>20.748915523421083</v>
      </c>
      <c r="D23" s="27">
        <v>14.169486213269375</v>
      </c>
      <c r="E23" s="27">
        <v>38.51</v>
      </c>
      <c r="F23" s="45">
        <v>44042</v>
      </c>
      <c r="G23" s="27">
        <v>-3.8130000000000002</v>
      </c>
      <c r="H23" s="45">
        <v>44157</v>
      </c>
      <c r="I23" s="27">
        <v>75.460384901047448</v>
      </c>
      <c r="J23" s="27">
        <v>5563.7819999999992</v>
      </c>
      <c r="K23" s="27">
        <v>1.4821139004758372</v>
      </c>
      <c r="L23" s="27">
        <v>18.72</v>
      </c>
      <c r="M23" s="45">
        <v>43892</v>
      </c>
      <c r="N23" s="27">
        <v>458.75900000000001</v>
      </c>
      <c r="O23" s="43">
        <v>151</v>
      </c>
      <c r="P23" s="27">
        <v>74.600000000000009</v>
      </c>
      <c r="Q23" s="45">
        <v>43906</v>
      </c>
      <c r="R23" s="27">
        <v>15.886907081299176</v>
      </c>
      <c r="S23" s="27">
        <v>1032.9002251691707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-0.128</v>
      </c>
      <c r="G28" s="1" t="s">
        <v>27</v>
      </c>
      <c r="H28" s="44">
        <v>44121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-0.39700000000000002</v>
      </c>
      <c r="G29" s="1" t="s">
        <v>27</v>
      </c>
      <c r="H29" s="44">
        <v>43905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215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19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11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8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56"/>
    <col min="2" max="2" width="6.140625" style="56" customWidth="1"/>
    <col min="3" max="4" width="7.5703125" style="56" bestFit="1" customWidth="1"/>
    <col min="5" max="5" width="6.42578125" style="56" bestFit="1" customWidth="1"/>
    <col min="6" max="6" width="7.5703125" style="56" customWidth="1"/>
    <col min="7" max="7" width="5.7109375" style="56" customWidth="1"/>
    <col min="8" max="8" width="7.5703125" style="56" customWidth="1"/>
    <col min="9" max="9" width="7.5703125" style="56" bestFit="1" customWidth="1"/>
    <col min="10" max="11" width="7.5703125" style="56" customWidth="1"/>
    <col min="12" max="12" width="8.140625" style="56" bestFit="1" customWidth="1"/>
    <col min="13" max="13" width="7.5703125" style="56" bestFit="1" customWidth="1"/>
    <col min="14" max="14" width="5.5703125" style="56" bestFit="1" customWidth="1"/>
    <col min="15" max="15" width="7.7109375" style="56" bestFit="1" customWidth="1"/>
    <col min="16" max="16" width="5.42578125" style="56" bestFit="1" customWidth="1"/>
    <col min="17" max="17" width="7.5703125" style="56" bestFit="1" customWidth="1"/>
    <col min="18" max="18" width="7.5703125" style="56" customWidth="1"/>
    <col min="19" max="19" width="6.5703125" style="56" customWidth="1"/>
    <col min="20" max="16384" width="11.42578125" style="56"/>
  </cols>
  <sheetData>
    <row r="1" spans="1:19" x14ac:dyDescent="0.2">
      <c r="B1" s="2" t="s">
        <v>87</v>
      </c>
    </row>
    <row r="2" spans="1:19" x14ac:dyDescent="0.2">
      <c r="B2" s="2" t="s">
        <v>46</v>
      </c>
    </row>
    <row r="3" spans="1:19" x14ac:dyDescent="0.2">
      <c r="B3" s="2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66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57">
        <v>1.1205483870967743</v>
      </c>
      <c r="C11" s="57">
        <v>10.644806451612903</v>
      </c>
      <c r="D11" s="57">
        <v>5.4780873655913975</v>
      </c>
      <c r="E11" s="57">
        <v>19.149999999999999</v>
      </c>
      <c r="F11" s="58">
        <v>44588</v>
      </c>
      <c r="G11" s="57">
        <v>-5.5140000000000002</v>
      </c>
      <c r="H11" s="58">
        <v>44568</v>
      </c>
      <c r="I11" s="57">
        <v>79.609482526881692</v>
      </c>
      <c r="J11" s="57">
        <v>212.59100000000004</v>
      </c>
      <c r="K11" s="57">
        <v>1.9366706989247309</v>
      </c>
      <c r="L11" s="57">
        <v>13.72</v>
      </c>
      <c r="M11" s="58">
        <v>44583</v>
      </c>
      <c r="N11" s="57">
        <v>45.136000000000003</v>
      </c>
      <c r="O11" s="59">
        <v>14</v>
      </c>
      <c r="P11" s="57">
        <v>16.709</v>
      </c>
      <c r="Q11" s="58">
        <v>44586</v>
      </c>
      <c r="R11" s="57">
        <v>5.0540880376344086</v>
      </c>
      <c r="S11" s="57">
        <v>29.925077879681471</v>
      </c>
    </row>
    <row r="12" spans="1:19" x14ac:dyDescent="0.2">
      <c r="A12" s="2" t="s">
        <v>3</v>
      </c>
      <c r="B12" s="57">
        <v>5.2862142857142871</v>
      </c>
      <c r="C12" s="57">
        <v>15.267142857142858</v>
      </c>
      <c r="D12" s="57">
        <v>9.8614508928571443</v>
      </c>
      <c r="E12" s="57">
        <v>20.7</v>
      </c>
      <c r="F12" s="58">
        <v>44246</v>
      </c>
      <c r="G12" s="57">
        <v>-0.55900000000000005</v>
      </c>
      <c r="H12" s="58">
        <v>44241</v>
      </c>
      <c r="I12" s="57">
        <v>79.258653273809529</v>
      </c>
      <c r="J12" s="57">
        <v>245.316</v>
      </c>
      <c r="K12" s="57">
        <v>2.1849233630952378</v>
      </c>
      <c r="L12" s="57">
        <v>12.05</v>
      </c>
      <c r="M12" s="58">
        <v>44248</v>
      </c>
      <c r="N12" s="57">
        <v>34.936999999999991</v>
      </c>
      <c r="O12" s="59">
        <v>10</v>
      </c>
      <c r="P12" s="57">
        <v>19.529999999999994</v>
      </c>
      <c r="Q12" s="58">
        <v>44249</v>
      </c>
      <c r="R12" s="57">
        <v>9.505789434523809</v>
      </c>
      <c r="S12" s="57">
        <v>43.999285967538484</v>
      </c>
    </row>
    <row r="13" spans="1:19" x14ac:dyDescent="0.2">
      <c r="A13" s="2" t="s">
        <v>4</v>
      </c>
      <c r="B13" s="57">
        <v>4.3643225806451618</v>
      </c>
      <c r="C13" s="57">
        <v>16.345161290322579</v>
      </c>
      <c r="D13" s="57">
        <v>10.008044354838708</v>
      </c>
      <c r="E13" s="57">
        <v>24.77</v>
      </c>
      <c r="F13" s="58">
        <v>44286</v>
      </c>
      <c r="G13" s="57">
        <v>-1.7050000000000001</v>
      </c>
      <c r="H13" s="58">
        <v>44279</v>
      </c>
      <c r="I13" s="57">
        <v>67.201176075268819</v>
      </c>
      <c r="J13" s="57">
        <v>478.34700000000004</v>
      </c>
      <c r="K13" s="57">
        <v>2.1902244623655918</v>
      </c>
      <c r="L13" s="57">
        <v>16.37</v>
      </c>
      <c r="M13" s="58">
        <v>44277</v>
      </c>
      <c r="N13" s="57">
        <v>8.2460000000000004</v>
      </c>
      <c r="O13" s="59">
        <v>5</v>
      </c>
      <c r="P13" s="57">
        <v>4.9910000000000005</v>
      </c>
      <c r="Q13" s="58">
        <v>44263</v>
      </c>
      <c r="R13" s="57">
        <v>10.846043682795699</v>
      </c>
      <c r="S13" s="57">
        <v>80.012879506849671</v>
      </c>
    </row>
    <row r="14" spans="1:19" x14ac:dyDescent="0.2">
      <c r="A14" s="2" t="s">
        <v>5</v>
      </c>
      <c r="B14" s="57">
        <v>6.8601666666666672</v>
      </c>
      <c r="C14" s="57">
        <v>18.150000000000002</v>
      </c>
      <c r="D14" s="57">
        <v>11.977459722222221</v>
      </c>
      <c r="E14" s="57">
        <v>24.77</v>
      </c>
      <c r="F14" s="58">
        <v>44288</v>
      </c>
      <c r="G14" s="57">
        <v>0.39500000000000002</v>
      </c>
      <c r="H14" s="58">
        <v>44294</v>
      </c>
      <c r="I14" s="57">
        <v>63.145256944444441</v>
      </c>
      <c r="J14" s="57">
        <v>528.71600000000001</v>
      </c>
      <c r="K14" s="57">
        <v>2.1454611111111106</v>
      </c>
      <c r="L14" s="57">
        <v>12.54</v>
      </c>
      <c r="M14" s="58">
        <v>44292</v>
      </c>
      <c r="N14" s="57">
        <v>25.823000000000004</v>
      </c>
      <c r="O14" s="59">
        <v>8</v>
      </c>
      <c r="P14" s="57">
        <v>9.1140000000000008</v>
      </c>
      <c r="Q14" s="58">
        <v>44297</v>
      </c>
      <c r="R14" s="57">
        <v>14.568118055555555</v>
      </c>
      <c r="S14" s="57">
        <v>96.773718964174165</v>
      </c>
    </row>
    <row r="15" spans="1:19" x14ac:dyDescent="0.2">
      <c r="A15" s="2" t="s">
        <v>6</v>
      </c>
      <c r="B15" s="57">
        <v>9.1716451612903231</v>
      </c>
      <c r="C15" s="57">
        <v>23.552580645161292</v>
      </c>
      <c r="D15" s="57">
        <v>16.038787634408603</v>
      </c>
      <c r="E15" s="57">
        <v>31.55</v>
      </c>
      <c r="F15" s="58">
        <v>44345</v>
      </c>
      <c r="G15" s="57">
        <v>3.4460000000000002</v>
      </c>
      <c r="H15" s="58">
        <v>44318</v>
      </c>
      <c r="I15" s="57">
        <v>61.900430107526894</v>
      </c>
      <c r="J15" s="57">
        <v>702.34699999999998</v>
      </c>
      <c r="K15" s="57">
        <v>1.6555483870967738</v>
      </c>
      <c r="L15" s="57">
        <v>17.25</v>
      </c>
      <c r="M15" s="58">
        <v>44326</v>
      </c>
      <c r="N15" s="57">
        <v>33.851999999999997</v>
      </c>
      <c r="O15" s="59">
        <v>7</v>
      </c>
      <c r="P15" s="57">
        <v>12.152000000000001</v>
      </c>
      <c r="Q15" s="58">
        <v>44329</v>
      </c>
      <c r="R15" s="57">
        <v>20.065168010752693</v>
      </c>
      <c r="S15" s="57">
        <v>133.80083390425384</v>
      </c>
    </row>
    <row r="16" spans="1:19" x14ac:dyDescent="0.2">
      <c r="A16" s="2" t="s">
        <v>7</v>
      </c>
      <c r="B16" s="57">
        <v>14.067666666666668</v>
      </c>
      <c r="C16" s="57">
        <v>28.286333333333332</v>
      </c>
      <c r="D16" s="57">
        <v>20.563284722222217</v>
      </c>
      <c r="E16" s="57">
        <v>36.03</v>
      </c>
      <c r="F16" s="58">
        <v>44361</v>
      </c>
      <c r="G16" s="57">
        <v>10.17</v>
      </c>
      <c r="H16" s="58">
        <v>44375</v>
      </c>
      <c r="I16" s="57">
        <v>64.725930555555564</v>
      </c>
      <c r="J16" s="57">
        <v>735.5569999999999</v>
      </c>
      <c r="K16" s="57">
        <v>1.6889208333333334</v>
      </c>
      <c r="L16" s="57">
        <v>16.66</v>
      </c>
      <c r="M16" s="58">
        <v>44361</v>
      </c>
      <c r="N16" s="57">
        <v>40.362000000000002</v>
      </c>
      <c r="O16" s="59">
        <v>11</v>
      </c>
      <c r="P16" s="57">
        <v>12.152000000000001</v>
      </c>
      <c r="Q16" s="58">
        <v>44364</v>
      </c>
      <c r="R16" s="57">
        <v>24.43098611111111</v>
      </c>
      <c r="S16" s="57">
        <v>155.83149723994865</v>
      </c>
    </row>
    <row r="17" spans="1:19" x14ac:dyDescent="0.2">
      <c r="A17" s="2" t="s">
        <v>8</v>
      </c>
      <c r="B17" s="57">
        <v>15.945806451612905</v>
      </c>
      <c r="C17" s="57">
        <v>30.879032258064512</v>
      </c>
      <c r="D17" s="57">
        <v>22.753770161290319</v>
      </c>
      <c r="E17" s="57">
        <v>39.22</v>
      </c>
      <c r="F17" s="58">
        <v>44399</v>
      </c>
      <c r="G17" s="57">
        <v>11.26</v>
      </c>
      <c r="H17" s="58">
        <v>44385</v>
      </c>
      <c r="I17" s="57">
        <v>56.504495967741917</v>
      </c>
      <c r="J17" s="57">
        <v>795.024</v>
      </c>
      <c r="K17" s="57">
        <v>1.7825389784946235</v>
      </c>
      <c r="L17" s="57">
        <v>15.88</v>
      </c>
      <c r="M17" s="58">
        <v>44384</v>
      </c>
      <c r="N17" s="57">
        <v>4.1230000000000002</v>
      </c>
      <c r="O17" s="59">
        <v>3</v>
      </c>
      <c r="P17" s="57">
        <v>2.6040000000000001</v>
      </c>
      <c r="Q17" s="58">
        <v>44397</v>
      </c>
      <c r="R17" s="57">
        <v>28.798904569892478</v>
      </c>
      <c r="S17" s="57">
        <v>180.1191188509161</v>
      </c>
    </row>
    <row r="18" spans="1:19" x14ac:dyDescent="0.2">
      <c r="A18" s="2" t="s">
        <v>9</v>
      </c>
      <c r="B18" s="57">
        <v>15.986451612903229</v>
      </c>
      <c r="C18" s="57">
        <v>31.094516129032264</v>
      </c>
      <c r="D18" s="57">
        <v>22.698743279569889</v>
      </c>
      <c r="E18" s="57">
        <v>39.299999999999997</v>
      </c>
      <c r="F18" s="58">
        <v>44420</v>
      </c>
      <c r="G18" s="57">
        <v>10.1</v>
      </c>
      <c r="H18" s="58">
        <v>44410</v>
      </c>
      <c r="I18" s="57">
        <v>58.681693548387102</v>
      </c>
      <c r="J18" s="57">
        <v>748.12000000000023</v>
      </c>
      <c r="K18" s="57">
        <v>1.6014119623655914</v>
      </c>
      <c r="L18" s="57">
        <v>12.45</v>
      </c>
      <c r="M18" s="58">
        <v>44424</v>
      </c>
      <c r="N18" s="57">
        <v>2.17</v>
      </c>
      <c r="O18" s="59">
        <v>2</v>
      </c>
      <c r="P18" s="57">
        <v>1.302</v>
      </c>
      <c r="Q18" s="58">
        <v>44419</v>
      </c>
      <c r="R18" s="57">
        <v>27.983245967741944</v>
      </c>
      <c r="S18" s="57">
        <v>161.51591751366041</v>
      </c>
    </row>
    <row r="19" spans="1:19" x14ac:dyDescent="0.2">
      <c r="A19" s="2" t="s">
        <v>10</v>
      </c>
      <c r="B19" s="57">
        <v>14.092666666666664</v>
      </c>
      <c r="C19" s="57">
        <v>26.07599999999999</v>
      </c>
      <c r="D19" s="57">
        <v>19.284715277777778</v>
      </c>
      <c r="E19" s="57">
        <v>32.369999999999997</v>
      </c>
      <c r="F19" s="58">
        <v>44445</v>
      </c>
      <c r="G19" s="57">
        <v>9.76</v>
      </c>
      <c r="H19" s="58">
        <v>44461</v>
      </c>
      <c r="I19" s="57">
        <v>77.610291666666654</v>
      </c>
      <c r="J19" s="57">
        <v>470.17800000000005</v>
      </c>
      <c r="K19" s="57">
        <v>1.1536027777777778</v>
      </c>
      <c r="L19" s="57">
        <v>11.47</v>
      </c>
      <c r="M19" s="58">
        <v>44464</v>
      </c>
      <c r="N19" s="57">
        <v>70.743000000000009</v>
      </c>
      <c r="O19" s="59">
        <v>11</v>
      </c>
      <c r="P19" s="57">
        <v>39.495000000000005</v>
      </c>
      <c r="Q19" s="58">
        <v>44440</v>
      </c>
      <c r="R19" s="57">
        <v>21.719520833333334</v>
      </c>
      <c r="S19" s="57">
        <v>87.948734098677562</v>
      </c>
    </row>
    <row r="20" spans="1:19" x14ac:dyDescent="0.2">
      <c r="A20" s="2" t="s">
        <v>11</v>
      </c>
      <c r="B20" s="57">
        <v>7.6539677419354835</v>
      </c>
      <c r="C20" s="57">
        <v>21.331612903225807</v>
      </c>
      <c r="D20" s="57">
        <v>13.858334005376344</v>
      </c>
      <c r="E20" s="57">
        <v>25.79</v>
      </c>
      <c r="F20" s="58">
        <v>44471</v>
      </c>
      <c r="G20" s="57">
        <v>-0.20499999999999999</v>
      </c>
      <c r="H20" s="58">
        <v>44494</v>
      </c>
      <c r="I20" s="57">
        <v>74.247110215053752</v>
      </c>
      <c r="J20" s="57">
        <v>371.221</v>
      </c>
      <c r="K20" s="57">
        <v>1.2852560483870967</v>
      </c>
      <c r="L20" s="57">
        <v>10.98</v>
      </c>
      <c r="M20" s="58">
        <v>44472</v>
      </c>
      <c r="N20" s="57">
        <v>27.125</v>
      </c>
      <c r="O20" s="59">
        <v>6</v>
      </c>
      <c r="P20" s="57">
        <v>13.888</v>
      </c>
      <c r="Q20" s="58">
        <v>44500</v>
      </c>
      <c r="R20" s="57">
        <v>15.730477150537631</v>
      </c>
      <c r="S20" s="57">
        <v>60.805462896828594</v>
      </c>
    </row>
    <row r="21" spans="1:19" x14ac:dyDescent="0.2">
      <c r="A21" s="2" t="s">
        <v>12</v>
      </c>
      <c r="B21" s="57">
        <v>4.5090333333333339</v>
      </c>
      <c r="C21" s="57">
        <v>13.348333333333329</v>
      </c>
      <c r="D21" s="57">
        <v>8.833469444444443</v>
      </c>
      <c r="E21" s="57">
        <v>18.2</v>
      </c>
      <c r="F21" s="58">
        <v>44502</v>
      </c>
      <c r="G21" s="57">
        <v>-2.2490000000000001</v>
      </c>
      <c r="H21" s="58">
        <v>44519</v>
      </c>
      <c r="I21" s="57">
        <v>80.037826388888874</v>
      </c>
      <c r="J21" s="57">
        <v>226.09899999999993</v>
      </c>
      <c r="K21" s="57">
        <v>1.9280645833333334</v>
      </c>
      <c r="L21" s="57">
        <v>14.8</v>
      </c>
      <c r="M21" s="58">
        <v>44507</v>
      </c>
      <c r="N21" s="57">
        <v>82.46</v>
      </c>
      <c r="O21" s="59">
        <v>13</v>
      </c>
      <c r="P21" s="57">
        <v>43.616999999999997</v>
      </c>
      <c r="Q21" s="58">
        <v>44523</v>
      </c>
      <c r="R21" s="57">
        <v>9.7844534722222249</v>
      </c>
      <c r="S21" s="57">
        <v>33.133315829567294</v>
      </c>
    </row>
    <row r="22" spans="1:19" ht="13.5" thickBot="1" x14ac:dyDescent="0.25">
      <c r="A22" s="28" t="s">
        <v>13</v>
      </c>
      <c r="B22" s="29">
        <v>3.1319354838709668</v>
      </c>
      <c r="C22" s="29">
        <v>9.6418387096774172</v>
      </c>
      <c r="D22" s="29">
        <v>6.179946908602151</v>
      </c>
      <c r="E22" s="29">
        <v>18.47</v>
      </c>
      <c r="F22" s="46">
        <v>44923</v>
      </c>
      <c r="G22" s="29">
        <v>-0.20899999999999999</v>
      </c>
      <c r="H22" s="46">
        <v>44899</v>
      </c>
      <c r="I22" s="29">
        <v>94.806767473118285</v>
      </c>
      <c r="J22" s="29">
        <v>118.80099999999999</v>
      </c>
      <c r="K22" s="29">
        <v>1.2239865591397847</v>
      </c>
      <c r="L22" s="29">
        <v>13.62</v>
      </c>
      <c r="M22" s="46">
        <v>44903</v>
      </c>
      <c r="N22" s="29">
        <v>34.719999999999992</v>
      </c>
      <c r="O22" s="30">
        <v>23</v>
      </c>
      <c r="P22" s="29">
        <v>12.151999999999999</v>
      </c>
      <c r="Q22" s="46">
        <v>44900</v>
      </c>
      <c r="R22" s="29">
        <v>7.655552419354839</v>
      </c>
      <c r="S22" s="29">
        <v>15.011511084166905</v>
      </c>
    </row>
    <row r="23" spans="1:19" ht="13.5" thickTop="1" x14ac:dyDescent="0.2">
      <c r="A23" s="2" t="s">
        <v>32</v>
      </c>
      <c r="B23" s="57">
        <v>8.5158687532002038</v>
      </c>
      <c r="C23" s="57">
        <v>20.384779825908854</v>
      </c>
      <c r="D23" s="57">
        <v>13.961341147433432</v>
      </c>
      <c r="E23" s="57">
        <v>39.299999999999997</v>
      </c>
      <c r="F23" s="58">
        <v>44420</v>
      </c>
      <c r="G23" s="57">
        <v>-5.5140000000000002</v>
      </c>
      <c r="H23" s="58">
        <v>44203</v>
      </c>
      <c r="I23" s="57">
        <v>71.477426228611961</v>
      </c>
      <c r="J23" s="57">
        <v>5632.317</v>
      </c>
      <c r="K23" s="57">
        <v>1.7313841471187488</v>
      </c>
      <c r="L23" s="57">
        <v>17.25</v>
      </c>
      <c r="M23" s="58">
        <v>44326</v>
      </c>
      <c r="N23" s="57">
        <v>409.69699999999995</v>
      </c>
      <c r="O23" s="59">
        <v>113</v>
      </c>
      <c r="P23" s="57">
        <v>43.616999999999997</v>
      </c>
      <c r="Q23" s="58">
        <v>44523</v>
      </c>
      <c r="R23" s="57">
        <v>16.345195645454641</v>
      </c>
      <c r="S23" s="57">
        <v>1078.8773537362631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-0.20499999999999999</v>
      </c>
      <c r="G28" s="1" t="s">
        <v>27</v>
      </c>
      <c r="H28" s="44">
        <v>44494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-1.7050000000000001</v>
      </c>
      <c r="G29" s="1" t="s">
        <v>27</v>
      </c>
      <c r="H29" s="44">
        <v>44279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214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6">
        <v>-1</v>
      </c>
      <c r="C34" s="56" t="s">
        <v>49</v>
      </c>
      <c r="D34" s="60">
        <v>0</v>
      </c>
      <c r="E34" s="56" t="s">
        <v>27</v>
      </c>
      <c r="F34" s="7">
        <v>10</v>
      </c>
      <c r="G34" s="1" t="s">
        <v>37</v>
      </c>
      <c r="H34" s="1"/>
      <c r="I34" s="1"/>
      <c r="J34" s="1"/>
    </row>
    <row r="35" spans="1:10" x14ac:dyDescent="0.2">
      <c r="A35" s="1"/>
      <c r="B35" s="56">
        <v>-2.5</v>
      </c>
      <c r="C35" s="56" t="s">
        <v>50</v>
      </c>
      <c r="D35" s="60">
        <v>-1</v>
      </c>
      <c r="E35" s="56" t="s">
        <v>27</v>
      </c>
      <c r="F35" s="7">
        <v>6</v>
      </c>
      <c r="G35" s="1" t="s">
        <v>37</v>
      </c>
      <c r="H35" s="1"/>
      <c r="I35" s="1"/>
      <c r="J35" s="1"/>
    </row>
    <row r="36" spans="1:10" x14ac:dyDescent="0.2">
      <c r="A36" s="1"/>
      <c r="B36" s="7">
        <v>-5</v>
      </c>
      <c r="C36" s="7" t="s">
        <v>50</v>
      </c>
      <c r="D36" s="8">
        <v>-2.5</v>
      </c>
      <c r="E36" s="1" t="s">
        <v>27</v>
      </c>
      <c r="F36" s="7">
        <v>3</v>
      </c>
      <c r="G36" s="1" t="s">
        <v>37</v>
      </c>
      <c r="H36" s="1"/>
      <c r="I36" s="1"/>
      <c r="J36" s="1"/>
    </row>
    <row r="37" spans="1:10" x14ac:dyDescent="0.2">
      <c r="A37" s="1"/>
      <c r="C37" s="7" t="s">
        <v>51</v>
      </c>
      <c r="D37" s="60">
        <v>-5</v>
      </c>
      <c r="E37" s="56" t="s">
        <v>27</v>
      </c>
      <c r="F37" s="7">
        <v>1</v>
      </c>
      <c r="G37" s="1" t="s">
        <v>37</v>
      </c>
      <c r="H37" s="1"/>
      <c r="I37" s="1"/>
      <c r="J37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56"/>
    <col min="2" max="2" width="6.140625" style="56" customWidth="1"/>
    <col min="3" max="4" width="7.5703125" style="56" bestFit="1" customWidth="1"/>
    <col min="5" max="5" width="6.42578125" style="56" bestFit="1" customWidth="1"/>
    <col min="6" max="6" width="7.5703125" style="56" customWidth="1"/>
    <col min="7" max="7" width="5.7109375" style="56" customWidth="1"/>
    <col min="8" max="8" width="7.5703125" style="56" customWidth="1"/>
    <col min="9" max="9" width="7.5703125" style="56" bestFit="1" customWidth="1"/>
    <col min="10" max="11" width="7.5703125" style="56" customWidth="1"/>
    <col min="12" max="12" width="8.140625" style="56" bestFit="1" customWidth="1"/>
    <col min="13" max="13" width="7.5703125" style="56" bestFit="1" customWidth="1"/>
    <col min="14" max="14" width="5.5703125" style="56" bestFit="1" customWidth="1"/>
    <col min="15" max="15" width="7.7109375" style="56" bestFit="1" customWidth="1"/>
    <col min="16" max="16" width="5.42578125" style="56" bestFit="1" customWidth="1"/>
    <col min="17" max="17" width="7.5703125" style="56" bestFit="1" customWidth="1"/>
    <col min="18" max="18" width="7.5703125" style="56" customWidth="1"/>
    <col min="19" max="19" width="6.5703125" style="56" customWidth="1"/>
    <col min="20" max="16384" width="11.42578125" style="56"/>
  </cols>
  <sheetData>
    <row r="1" spans="1:19" x14ac:dyDescent="0.2">
      <c r="B1" s="2" t="s">
        <v>88</v>
      </c>
    </row>
    <row r="2" spans="1:19" x14ac:dyDescent="0.2">
      <c r="B2" s="2" t="s">
        <v>46</v>
      </c>
    </row>
    <row r="3" spans="1:19" x14ac:dyDescent="0.2">
      <c r="B3" s="2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66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57">
        <v>-0.22493548387096782</v>
      </c>
      <c r="C11" s="57">
        <v>11.574064516129033</v>
      </c>
      <c r="D11" s="57">
        <v>4.8640275537634405</v>
      </c>
      <c r="E11" s="57">
        <v>17.579999999999998</v>
      </c>
      <c r="F11" s="58">
        <v>44956</v>
      </c>
      <c r="G11" s="57">
        <v>-5.8490000000000002</v>
      </c>
      <c r="H11" s="58">
        <v>44949</v>
      </c>
      <c r="I11" s="57">
        <v>83.017788978494622</v>
      </c>
      <c r="J11" s="57">
        <v>264.30700000000002</v>
      </c>
      <c r="K11" s="57">
        <v>1.4701606182795699</v>
      </c>
      <c r="L11" s="57">
        <v>13.72</v>
      </c>
      <c r="M11" s="58">
        <v>44936</v>
      </c>
      <c r="N11" s="57">
        <v>12.152000000000001</v>
      </c>
      <c r="O11" s="59">
        <v>10</v>
      </c>
      <c r="P11" s="57">
        <v>5.6419999999999995</v>
      </c>
      <c r="Q11" s="58">
        <v>44930</v>
      </c>
      <c r="R11" s="57">
        <v>5.3675913978494609</v>
      </c>
      <c r="S11" s="57">
        <v>25.549339818778524</v>
      </c>
    </row>
    <row r="12" spans="1:19" x14ac:dyDescent="0.2">
      <c r="A12" s="2" t="s">
        <v>3</v>
      </c>
      <c r="B12" s="57">
        <v>1.8098571428571433</v>
      </c>
      <c r="C12" s="57">
        <v>15.316428571428576</v>
      </c>
      <c r="D12" s="57">
        <v>8.2184880952380954</v>
      </c>
      <c r="E12" s="57">
        <v>19.96</v>
      </c>
      <c r="F12" s="58">
        <v>44594</v>
      </c>
      <c r="G12" s="57">
        <v>-3.339</v>
      </c>
      <c r="H12" s="58">
        <v>44602</v>
      </c>
      <c r="I12" s="57">
        <v>75.340386904761885</v>
      </c>
      <c r="J12" s="57">
        <v>314.49000000000007</v>
      </c>
      <c r="K12" s="57">
        <v>1.8456264880952384</v>
      </c>
      <c r="L12" s="57">
        <v>14.41</v>
      </c>
      <c r="M12" s="58">
        <v>44593</v>
      </c>
      <c r="N12" s="57">
        <v>0.434</v>
      </c>
      <c r="O12" s="59">
        <v>2</v>
      </c>
      <c r="P12" s="57">
        <v>0.217</v>
      </c>
      <c r="Q12" s="58">
        <v>44593</v>
      </c>
      <c r="R12" s="57">
        <v>7.8288124999999997</v>
      </c>
      <c r="S12" s="57">
        <v>46.107099792174395</v>
      </c>
    </row>
    <row r="13" spans="1:19" x14ac:dyDescent="0.2">
      <c r="A13" s="2" t="s">
        <v>4</v>
      </c>
      <c r="B13" s="57">
        <v>5.4544516129032266</v>
      </c>
      <c r="C13" s="57">
        <v>14.167419354838712</v>
      </c>
      <c r="D13" s="57">
        <v>9.7161948924731174</v>
      </c>
      <c r="E13" s="57">
        <v>18.37</v>
      </c>
      <c r="F13" s="58">
        <v>44621</v>
      </c>
      <c r="G13" s="57">
        <v>-1.1000000000000001</v>
      </c>
      <c r="H13" s="58">
        <v>44629</v>
      </c>
      <c r="I13" s="57">
        <v>84.508017473118315</v>
      </c>
      <c r="J13" s="57">
        <v>318.71699999999993</v>
      </c>
      <c r="K13" s="57">
        <v>2.2020604838709681</v>
      </c>
      <c r="L13" s="57">
        <v>12.15</v>
      </c>
      <c r="M13" s="58">
        <v>44642</v>
      </c>
      <c r="N13" s="57">
        <v>49.475999999999992</v>
      </c>
      <c r="O13" s="59">
        <v>17</v>
      </c>
      <c r="P13" s="57">
        <v>12.802999999999999</v>
      </c>
      <c r="Q13" s="58">
        <v>44634</v>
      </c>
      <c r="R13" s="57">
        <v>10.442361559139785</v>
      </c>
      <c r="S13" s="57">
        <v>52.15006931861177</v>
      </c>
    </row>
    <row r="14" spans="1:19" x14ac:dyDescent="0.2">
      <c r="A14" s="2" t="s">
        <v>5</v>
      </c>
      <c r="B14" s="57">
        <v>6.2949000000000002</v>
      </c>
      <c r="C14" s="57">
        <v>18.408000000000001</v>
      </c>
      <c r="D14" s="57">
        <v>12.021277777777778</v>
      </c>
      <c r="E14" s="57">
        <v>25.11</v>
      </c>
      <c r="F14" s="58">
        <v>44666</v>
      </c>
      <c r="G14" s="57">
        <v>-0.69299999999999995</v>
      </c>
      <c r="H14" s="58">
        <v>44656</v>
      </c>
      <c r="I14" s="57">
        <v>75.385680555555567</v>
      </c>
      <c r="J14" s="57">
        <v>552.16899999999987</v>
      </c>
      <c r="K14" s="57">
        <v>2.22589375</v>
      </c>
      <c r="L14" s="57">
        <v>12.54</v>
      </c>
      <c r="M14" s="58">
        <v>44662</v>
      </c>
      <c r="N14" s="57">
        <v>55.334999999999994</v>
      </c>
      <c r="O14" s="59">
        <v>12</v>
      </c>
      <c r="P14" s="57">
        <v>16.709</v>
      </c>
      <c r="Q14" s="58">
        <v>44678</v>
      </c>
      <c r="R14" s="57">
        <v>13.792997222222224</v>
      </c>
      <c r="S14" s="57">
        <v>94.964673675146884</v>
      </c>
    </row>
    <row r="15" spans="1:19" x14ac:dyDescent="0.2">
      <c r="A15" s="2" t="s">
        <v>6</v>
      </c>
      <c r="B15" s="57">
        <v>11.669645161290321</v>
      </c>
      <c r="C15" s="57">
        <v>26.577741935483868</v>
      </c>
      <c r="D15" s="57">
        <v>18.883575940860212</v>
      </c>
      <c r="E15" s="57">
        <v>34.19</v>
      </c>
      <c r="F15" s="58">
        <v>44702</v>
      </c>
      <c r="G15" s="57">
        <v>6.6989999999999998</v>
      </c>
      <c r="H15" s="58">
        <v>44691</v>
      </c>
      <c r="I15" s="57">
        <v>63.807022849462371</v>
      </c>
      <c r="J15" s="57">
        <v>753.69100000000014</v>
      </c>
      <c r="K15" s="57">
        <v>2.0294495967741937</v>
      </c>
      <c r="L15" s="57">
        <v>13.92</v>
      </c>
      <c r="M15" s="58">
        <v>44707</v>
      </c>
      <c r="N15" s="57">
        <v>23.436</v>
      </c>
      <c r="O15" s="59">
        <v>3</v>
      </c>
      <c r="P15" s="57">
        <v>11.718000000000002</v>
      </c>
      <c r="Q15" s="58">
        <v>44684</v>
      </c>
      <c r="R15" s="57">
        <v>20.596081989247313</v>
      </c>
      <c r="S15" s="57">
        <v>155.40000521738651</v>
      </c>
    </row>
    <row r="16" spans="1:19" x14ac:dyDescent="0.2">
      <c r="A16" s="2" t="s">
        <v>7</v>
      </c>
      <c r="B16" s="57">
        <v>15.826333333333332</v>
      </c>
      <c r="C16" s="57">
        <v>31.620666666666672</v>
      </c>
      <c r="D16" s="57">
        <v>23.180444444444451</v>
      </c>
      <c r="E16" s="57">
        <v>40.03</v>
      </c>
      <c r="F16" s="58">
        <v>44730</v>
      </c>
      <c r="G16" s="57">
        <v>10.66</v>
      </c>
      <c r="H16" s="58">
        <v>44740</v>
      </c>
      <c r="I16" s="57">
        <v>52.867881944444456</v>
      </c>
      <c r="J16" s="57">
        <v>762.32799999999997</v>
      </c>
      <c r="K16" s="57">
        <v>1.5920201388888888</v>
      </c>
      <c r="L16" s="57">
        <v>13.72</v>
      </c>
      <c r="M16" s="58">
        <v>44726</v>
      </c>
      <c r="N16" s="57">
        <v>2.8210000000000006</v>
      </c>
      <c r="O16" s="59">
        <v>6</v>
      </c>
      <c r="P16" s="57">
        <v>0.86799999999999999</v>
      </c>
      <c r="Q16" s="58">
        <v>44724</v>
      </c>
      <c r="R16" s="57">
        <v>27.347333333333328</v>
      </c>
      <c r="S16" s="57">
        <v>174.83399247770575</v>
      </c>
    </row>
    <row r="17" spans="1:19" x14ac:dyDescent="0.2">
      <c r="A17" s="2" t="s">
        <v>8</v>
      </c>
      <c r="B17" s="57">
        <v>16.961935483870967</v>
      </c>
      <c r="C17" s="57">
        <v>33.335483870967728</v>
      </c>
      <c r="D17" s="57">
        <v>24.629885752688178</v>
      </c>
      <c r="E17" s="57">
        <v>39.43</v>
      </c>
      <c r="F17" s="58">
        <v>44758</v>
      </c>
      <c r="G17" s="57">
        <v>8.98</v>
      </c>
      <c r="H17" s="58">
        <v>44743</v>
      </c>
      <c r="I17" s="57">
        <v>53.268716397849467</v>
      </c>
      <c r="J17" s="57">
        <v>858.30400000000009</v>
      </c>
      <c r="K17" s="57">
        <v>1.6059321236559139</v>
      </c>
      <c r="L17" s="57">
        <v>13.62</v>
      </c>
      <c r="M17" s="58">
        <v>44748</v>
      </c>
      <c r="N17" s="57">
        <v>38.838000000000001</v>
      </c>
      <c r="O17" s="59">
        <v>2</v>
      </c>
      <c r="P17" s="57">
        <v>37.97</v>
      </c>
      <c r="Q17" s="58">
        <v>44748</v>
      </c>
      <c r="R17" s="57">
        <v>27.33375672043011</v>
      </c>
      <c r="S17" s="57">
        <v>190.55649777139411</v>
      </c>
    </row>
    <row r="18" spans="1:19" x14ac:dyDescent="0.2">
      <c r="A18" s="2" t="s">
        <v>9</v>
      </c>
      <c r="B18" s="57">
        <v>17.357419354838715</v>
      </c>
      <c r="C18" s="57">
        <v>32.651612903225804</v>
      </c>
      <c r="D18" s="57">
        <v>24.174173387096776</v>
      </c>
      <c r="E18" s="57">
        <v>38.03</v>
      </c>
      <c r="F18" s="58">
        <v>44785</v>
      </c>
      <c r="G18" s="57">
        <v>13.62</v>
      </c>
      <c r="H18" s="58">
        <v>44801</v>
      </c>
      <c r="I18" s="57">
        <v>60.700658602150533</v>
      </c>
      <c r="J18" s="57">
        <v>712.49799999999982</v>
      </c>
      <c r="K18" s="57">
        <v>1.375149193548387</v>
      </c>
      <c r="L18" s="57">
        <v>12.74</v>
      </c>
      <c r="M18" s="58">
        <v>44777</v>
      </c>
      <c r="N18" s="57">
        <v>26.256999999999998</v>
      </c>
      <c r="O18" s="59">
        <v>5</v>
      </c>
      <c r="P18" s="57">
        <v>14.973000000000001</v>
      </c>
      <c r="Q18" s="58">
        <v>44782</v>
      </c>
      <c r="R18" s="57">
        <v>26.192291666666662</v>
      </c>
      <c r="S18" s="57">
        <v>156.29185819577961</v>
      </c>
    </row>
    <row r="19" spans="1:19" x14ac:dyDescent="0.2">
      <c r="A19" s="2" t="s">
        <v>10</v>
      </c>
      <c r="B19" s="57">
        <v>12.445833333333331</v>
      </c>
      <c r="C19" s="57">
        <v>27.124333333333333</v>
      </c>
      <c r="D19" s="57">
        <v>19.244138888888887</v>
      </c>
      <c r="E19" s="57">
        <v>34.72</v>
      </c>
      <c r="F19" s="58">
        <v>44815</v>
      </c>
      <c r="G19" s="57">
        <v>7.6349999999999998</v>
      </c>
      <c r="H19" s="58">
        <v>44822</v>
      </c>
      <c r="I19" s="57">
        <v>63.558993055555554</v>
      </c>
      <c r="J19" s="57">
        <v>525.274</v>
      </c>
      <c r="K19" s="57">
        <v>1.3357583333333336</v>
      </c>
      <c r="L19" s="57">
        <v>10.78</v>
      </c>
      <c r="M19" s="58">
        <v>44809</v>
      </c>
      <c r="N19" s="57">
        <v>11.500999999999999</v>
      </c>
      <c r="O19" s="59">
        <v>5</v>
      </c>
      <c r="P19" s="57">
        <v>6.7269999999999994</v>
      </c>
      <c r="Q19" s="58">
        <v>44817</v>
      </c>
      <c r="R19" s="57">
        <v>21.903993055555553</v>
      </c>
      <c r="S19" s="57">
        <v>103.5303800328431</v>
      </c>
    </row>
    <row r="20" spans="1:19" x14ac:dyDescent="0.2">
      <c r="A20" s="2" t="s">
        <v>11</v>
      </c>
      <c r="B20" s="57">
        <v>10.971838709677421</v>
      </c>
      <c r="C20" s="57">
        <v>25.083225806451608</v>
      </c>
      <c r="D20" s="57">
        <v>17.638727150537633</v>
      </c>
      <c r="E20" s="57">
        <v>30.06</v>
      </c>
      <c r="F20" s="58">
        <v>44838</v>
      </c>
      <c r="G20" s="57">
        <v>5.085</v>
      </c>
      <c r="H20" s="58">
        <v>44835</v>
      </c>
      <c r="I20" s="57">
        <v>70.816061827957</v>
      </c>
      <c r="J20" s="57">
        <v>325.13700000000006</v>
      </c>
      <c r="K20" s="57">
        <v>1.4015174731182793</v>
      </c>
      <c r="L20" s="57">
        <v>14.01</v>
      </c>
      <c r="M20" s="58">
        <v>44854</v>
      </c>
      <c r="N20" s="57">
        <v>16.058</v>
      </c>
      <c r="O20" s="59">
        <v>8</v>
      </c>
      <c r="P20" s="57">
        <v>9.7649999999999988</v>
      </c>
      <c r="Q20" s="58">
        <v>44851</v>
      </c>
      <c r="R20" s="57">
        <v>18.801377688172039</v>
      </c>
      <c r="S20" s="57">
        <v>70.104701861089822</v>
      </c>
    </row>
    <row r="21" spans="1:19" x14ac:dyDescent="0.2">
      <c r="A21" s="2" t="s">
        <v>12</v>
      </c>
      <c r="B21" s="57">
        <v>4.4933333333333341</v>
      </c>
      <c r="C21" s="57">
        <v>16.031666666666663</v>
      </c>
      <c r="D21" s="57">
        <v>9.9064756944444454</v>
      </c>
      <c r="E21" s="57">
        <v>22.39</v>
      </c>
      <c r="F21" s="58">
        <v>44882</v>
      </c>
      <c r="G21" s="57">
        <v>-0.498</v>
      </c>
      <c r="H21" s="58">
        <v>44892</v>
      </c>
      <c r="I21" s="57">
        <v>84.93759510869566</v>
      </c>
      <c r="J21" s="57">
        <v>202.05600000000001</v>
      </c>
      <c r="K21" s="57">
        <v>1.0101194444444443</v>
      </c>
      <c r="L21" s="57">
        <v>12.25</v>
      </c>
      <c r="M21" s="58">
        <v>44869</v>
      </c>
      <c r="N21" s="57">
        <v>29.294999999999995</v>
      </c>
      <c r="O21" s="59">
        <v>19</v>
      </c>
      <c r="P21" s="57">
        <v>10.632999999999999</v>
      </c>
      <c r="Q21" s="58">
        <v>44886</v>
      </c>
      <c r="R21" s="57">
        <v>12.045215735815606</v>
      </c>
      <c r="S21" s="57">
        <v>27.863669484539219</v>
      </c>
    </row>
    <row r="22" spans="1:19" ht="13.5" thickBot="1" x14ac:dyDescent="0.25">
      <c r="A22" s="28" t="s">
        <v>13</v>
      </c>
      <c r="B22" s="29">
        <v>3.3420645161290317</v>
      </c>
      <c r="C22" s="29">
        <v>11.412419354838711</v>
      </c>
      <c r="D22" s="29">
        <v>7.0167352150537647</v>
      </c>
      <c r="E22" s="29">
        <v>18.32</v>
      </c>
      <c r="F22" s="46">
        <v>45291</v>
      </c>
      <c r="G22" s="29">
        <v>-1.2370000000000001</v>
      </c>
      <c r="H22" s="46">
        <v>45270</v>
      </c>
      <c r="I22" s="29">
        <v>92.109045698924703</v>
      </c>
      <c r="J22" s="29">
        <v>137.51599999999999</v>
      </c>
      <c r="K22" s="29">
        <v>1.1389919354838711</v>
      </c>
      <c r="L22" s="29">
        <v>11.27</v>
      </c>
      <c r="M22" s="46">
        <v>45291</v>
      </c>
      <c r="N22" s="29">
        <v>50.343999999999994</v>
      </c>
      <c r="O22" s="30">
        <v>22</v>
      </c>
      <c r="P22" s="29">
        <v>10.199</v>
      </c>
      <c r="Q22" s="46">
        <v>45273</v>
      </c>
      <c r="R22" s="29">
        <v>8.505076612903224</v>
      </c>
      <c r="S22" s="29">
        <v>17.581415060914832</v>
      </c>
    </row>
    <row r="23" spans="1:19" ht="13.5" thickTop="1" x14ac:dyDescent="0.2">
      <c r="A23" s="2" t="s">
        <v>32</v>
      </c>
      <c r="B23" s="57">
        <v>8.8668897081413203</v>
      </c>
      <c r="C23" s="57">
        <v>21.941921915002556</v>
      </c>
      <c r="D23" s="57">
        <v>14.9578453994389</v>
      </c>
      <c r="E23" s="57">
        <v>40.03</v>
      </c>
      <c r="F23" s="58">
        <v>44730</v>
      </c>
      <c r="G23" s="57">
        <v>-5.8490000000000002</v>
      </c>
      <c r="H23" s="58">
        <v>44584</v>
      </c>
      <c r="I23" s="57">
        <v>71.693154116414163</v>
      </c>
      <c r="J23" s="57">
        <v>5726.4869999999992</v>
      </c>
      <c r="K23" s="57">
        <v>1.6027232982910908</v>
      </c>
      <c r="L23" s="57">
        <v>14.41</v>
      </c>
      <c r="M23" s="58">
        <v>44593</v>
      </c>
      <c r="N23" s="57">
        <v>315.947</v>
      </c>
      <c r="O23" s="59">
        <v>111</v>
      </c>
      <c r="P23" s="57">
        <v>37.97</v>
      </c>
      <c r="Q23" s="58">
        <v>44748</v>
      </c>
      <c r="R23" s="57">
        <v>16.679740790111275</v>
      </c>
      <c r="S23" s="57">
        <v>1114.9337027063648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-0.16300000000000001</v>
      </c>
      <c r="G28" s="1" t="s">
        <v>27</v>
      </c>
      <c r="H28" s="44">
        <v>44871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-0.69299999999999995</v>
      </c>
      <c r="G29" s="1" t="s">
        <v>27</v>
      </c>
      <c r="H29" s="44">
        <v>44656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214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6">
        <v>-1</v>
      </c>
      <c r="C34" s="56" t="s">
        <v>49</v>
      </c>
      <c r="D34" s="60">
        <v>0</v>
      </c>
      <c r="E34" s="56" t="s">
        <v>27</v>
      </c>
      <c r="F34" s="7">
        <v>13</v>
      </c>
      <c r="G34" s="1" t="s">
        <v>37</v>
      </c>
      <c r="H34" s="1"/>
      <c r="I34" s="1"/>
      <c r="J34" s="1"/>
    </row>
    <row r="35" spans="1:10" x14ac:dyDescent="0.2">
      <c r="A35" s="1"/>
      <c r="B35" s="56">
        <v>-2.5</v>
      </c>
      <c r="C35" s="56" t="s">
        <v>50</v>
      </c>
      <c r="D35" s="60">
        <v>-1</v>
      </c>
      <c r="E35" s="56" t="s">
        <v>27</v>
      </c>
      <c r="F35" s="7">
        <v>8</v>
      </c>
      <c r="G35" s="1" t="s">
        <v>37</v>
      </c>
      <c r="H35" s="1"/>
      <c r="I35" s="1"/>
      <c r="J35" s="1"/>
    </row>
    <row r="36" spans="1:10" x14ac:dyDescent="0.2">
      <c r="A36" s="1"/>
      <c r="B36" s="7">
        <v>-5</v>
      </c>
      <c r="C36" s="7" t="s">
        <v>50</v>
      </c>
      <c r="D36" s="8">
        <v>-2.5</v>
      </c>
      <c r="E36" s="1" t="s">
        <v>27</v>
      </c>
      <c r="F36" s="7">
        <v>11</v>
      </c>
      <c r="G36" s="1" t="s">
        <v>37</v>
      </c>
      <c r="H36" s="1"/>
      <c r="I36" s="1"/>
      <c r="J36" s="1"/>
    </row>
    <row r="37" spans="1:10" x14ac:dyDescent="0.2">
      <c r="A37" s="1"/>
      <c r="C37" s="7" t="s">
        <v>51</v>
      </c>
      <c r="D37" s="60">
        <v>-5</v>
      </c>
      <c r="E37" s="56" t="s">
        <v>27</v>
      </c>
      <c r="F37" s="7">
        <v>4</v>
      </c>
      <c r="G37" s="1" t="s">
        <v>37</v>
      </c>
      <c r="H37" s="1"/>
      <c r="I37" s="1"/>
      <c r="J3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45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72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0.63193548387096776</v>
      </c>
      <c r="C11" s="27">
        <v>7.5138709677419353</v>
      </c>
      <c r="D11" s="27">
        <v>3.8022580645161286</v>
      </c>
      <c r="E11" s="27">
        <v>15.05</v>
      </c>
      <c r="F11" s="45">
        <v>42024</v>
      </c>
      <c r="G11" s="27">
        <v>-4.5999999999999996</v>
      </c>
      <c r="H11" s="45">
        <v>42030</v>
      </c>
      <c r="I11" s="27">
        <v>82.751612903225819</v>
      </c>
      <c r="J11" s="27">
        <v>188.15</v>
      </c>
      <c r="K11" s="27">
        <v>1.832258064516129</v>
      </c>
      <c r="L11" s="27">
        <v>12.03</v>
      </c>
      <c r="M11" s="45">
        <v>42034</v>
      </c>
      <c r="N11" s="27">
        <v>6.55</v>
      </c>
      <c r="O11" s="43">
        <v>12</v>
      </c>
      <c r="P11" s="27">
        <v>2.38</v>
      </c>
      <c r="Q11" s="45">
        <v>42022</v>
      </c>
      <c r="R11" s="27">
        <v>4.9629032258064525</v>
      </c>
      <c r="S11" s="27">
        <v>25.798113079765489</v>
      </c>
    </row>
    <row r="12" spans="1:19" x14ac:dyDescent="0.2">
      <c r="A12" s="2" t="s">
        <v>3</v>
      </c>
      <c r="B12" s="27">
        <v>-0.57607142857142868</v>
      </c>
      <c r="C12" s="27">
        <v>9.3032142857142865</v>
      </c>
      <c r="D12" s="27">
        <v>4.1003571428571437</v>
      </c>
      <c r="E12" s="27">
        <v>16.97</v>
      </c>
      <c r="F12" s="45">
        <v>41681</v>
      </c>
      <c r="G12" s="27">
        <v>-6.28</v>
      </c>
      <c r="H12" s="45">
        <v>41695</v>
      </c>
      <c r="I12" s="27">
        <v>72.10535714285713</v>
      </c>
      <c r="J12" s="27">
        <v>297.11</v>
      </c>
      <c r="K12" s="27">
        <v>2.2446428571428569</v>
      </c>
      <c r="L12" s="27">
        <v>12.31</v>
      </c>
      <c r="M12" s="45">
        <v>41698</v>
      </c>
      <c r="N12" s="27">
        <v>10.31</v>
      </c>
      <c r="O12" s="43">
        <v>12</v>
      </c>
      <c r="P12" s="27">
        <v>2.38</v>
      </c>
      <c r="Q12" s="45">
        <v>41690</v>
      </c>
      <c r="R12" s="27">
        <v>4.9114285714285728</v>
      </c>
      <c r="S12" s="27">
        <v>37.767159831052012</v>
      </c>
    </row>
    <row r="13" spans="1:19" x14ac:dyDescent="0.2">
      <c r="A13" s="2" t="s">
        <v>4</v>
      </c>
      <c r="B13" s="27">
        <v>1.8409677419354842</v>
      </c>
      <c r="C13" s="27">
        <v>16.906451612903226</v>
      </c>
      <c r="D13" s="27">
        <v>8.8703225806451602</v>
      </c>
      <c r="E13" s="27">
        <v>23.69</v>
      </c>
      <c r="F13" s="45">
        <v>41718</v>
      </c>
      <c r="G13" s="27">
        <v>-9.02</v>
      </c>
      <c r="H13" s="45">
        <v>41700</v>
      </c>
      <c r="I13" s="27">
        <v>64.447741935483876</v>
      </c>
      <c r="J13" s="27">
        <v>497.02</v>
      </c>
      <c r="K13" s="27">
        <v>1.6583870967741934</v>
      </c>
      <c r="L13" s="27">
        <v>11.8</v>
      </c>
      <c r="M13" s="45">
        <v>41705</v>
      </c>
      <c r="N13" s="27">
        <v>7.33</v>
      </c>
      <c r="O13" s="43">
        <v>7</v>
      </c>
      <c r="P13" s="27">
        <v>3.37</v>
      </c>
      <c r="Q13" s="45">
        <v>41719</v>
      </c>
      <c r="R13" s="27">
        <v>10.1741935483871</v>
      </c>
      <c r="S13" s="27">
        <v>73.909232303561609</v>
      </c>
    </row>
    <row r="14" spans="1:19" x14ac:dyDescent="0.2">
      <c r="A14" s="2" t="s">
        <v>5</v>
      </c>
      <c r="B14" s="27">
        <v>6.4140000000000015</v>
      </c>
      <c r="C14" s="27">
        <v>19.151999999999997</v>
      </c>
      <c r="D14" s="27">
        <v>12.431666666666667</v>
      </c>
      <c r="E14" s="27">
        <v>31.61</v>
      </c>
      <c r="F14" s="45">
        <v>41757</v>
      </c>
      <c r="G14" s="27">
        <v>-0.06</v>
      </c>
      <c r="H14" s="45">
        <v>41748</v>
      </c>
      <c r="I14" s="27">
        <v>70.004333333333349</v>
      </c>
      <c r="J14" s="27">
        <v>457.8</v>
      </c>
      <c r="K14" s="27">
        <v>1.62</v>
      </c>
      <c r="L14" s="27">
        <v>12.92</v>
      </c>
      <c r="M14" s="45">
        <v>41737</v>
      </c>
      <c r="N14" s="27">
        <v>35.840000000000003</v>
      </c>
      <c r="O14" s="43">
        <v>17</v>
      </c>
      <c r="P14" s="27">
        <v>6.93</v>
      </c>
      <c r="Q14" s="45">
        <v>41731</v>
      </c>
      <c r="R14" s="27">
        <v>14.393333333333333</v>
      </c>
      <c r="S14" s="27">
        <v>84.502703391027566</v>
      </c>
    </row>
    <row r="15" spans="1:19" x14ac:dyDescent="0.2">
      <c r="A15" s="2" t="s">
        <v>6</v>
      </c>
      <c r="B15" s="27">
        <v>10.019354838709678</v>
      </c>
      <c r="C15" s="27">
        <v>24.218387096774197</v>
      </c>
      <c r="D15" s="27">
        <v>16.870645161290323</v>
      </c>
      <c r="E15" s="27">
        <v>31.34</v>
      </c>
      <c r="F15" s="45">
        <v>41786</v>
      </c>
      <c r="G15" s="27">
        <v>5.9</v>
      </c>
      <c r="H15" s="45">
        <v>41783</v>
      </c>
      <c r="I15" s="27">
        <v>64.033548387096772</v>
      </c>
      <c r="J15" s="27">
        <v>566.33000000000004</v>
      </c>
      <c r="K15" s="27">
        <v>1.2135483870967743</v>
      </c>
      <c r="L15" s="27">
        <v>10.17</v>
      </c>
      <c r="M15" s="45">
        <v>41769</v>
      </c>
      <c r="N15" s="27">
        <v>110.49</v>
      </c>
      <c r="O15" s="43">
        <v>8</v>
      </c>
      <c r="P15" s="27">
        <v>60.59</v>
      </c>
      <c r="Q15" s="45">
        <v>41771</v>
      </c>
      <c r="R15" s="27">
        <v>19.780322580645159</v>
      </c>
      <c r="S15" s="27">
        <v>113.64096110373332</v>
      </c>
    </row>
    <row r="16" spans="1:19" x14ac:dyDescent="0.2">
      <c r="A16" s="2" t="s">
        <v>7</v>
      </c>
      <c r="B16" s="27">
        <v>14.916333333333334</v>
      </c>
      <c r="C16" s="27">
        <v>30.841000000000001</v>
      </c>
      <c r="D16" s="27">
        <v>22.279000000000003</v>
      </c>
      <c r="E16" s="27">
        <v>35.79</v>
      </c>
      <c r="F16" s="45">
        <v>41808</v>
      </c>
      <c r="G16" s="27">
        <v>10.36</v>
      </c>
      <c r="H16" s="45">
        <v>41795</v>
      </c>
      <c r="I16" s="27">
        <v>58.955333333333321</v>
      </c>
      <c r="J16" s="27">
        <v>756.66</v>
      </c>
      <c r="K16" s="27">
        <v>1.1696666666666669</v>
      </c>
      <c r="L16" s="27">
        <v>9.2100000000000009</v>
      </c>
      <c r="M16" s="45">
        <v>41817</v>
      </c>
      <c r="N16" s="27">
        <v>19.8</v>
      </c>
      <c r="O16" s="43">
        <v>7</v>
      </c>
      <c r="P16" s="27">
        <v>10.1</v>
      </c>
      <c r="Q16" s="45">
        <v>41803</v>
      </c>
      <c r="R16" s="27">
        <v>25.288666666666668</v>
      </c>
      <c r="S16" s="27">
        <v>158.23524168775756</v>
      </c>
    </row>
    <row r="17" spans="1:19" x14ac:dyDescent="0.2">
      <c r="A17" s="2" t="s">
        <v>8</v>
      </c>
      <c r="B17" s="27">
        <v>15.911290322580649</v>
      </c>
      <c r="C17" s="27">
        <v>31.349032258064511</v>
      </c>
      <c r="D17" s="27">
        <v>23.128709677419355</v>
      </c>
      <c r="E17" s="27">
        <v>37.380000000000003</v>
      </c>
      <c r="F17" s="45">
        <v>41835</v>
      </c>
      <c r="G17" s="27">
        <v>11.77</v>
      </c>
      <c r="H17" s="45">
        <v>41825</v>
      </c>
      <c r="I17" s="27">
        <v>53.920967741935506</v>
      </c>
      <c r="J17" s="27">
        <v>828.22</v>
      </c>
      <c r="K17" s="27">
        <v>1.3074193548387099</v>
      </c>
      <c r="L17" s="27">
        <v>10.68</v>
      </c>
      <c r="M17" s="45">
        <v>41845</v>
      </c>
      <c r="N17" s="27">
        <v>7.53</v>
      </c>
      <c r="O17" s="43">
        <v>2</v>
      </c>
      <c r="P17" s="27">
        <v>7.33</v>
      </c>
      <c r="Q17" s="45">
        <v>41845</v>
      </c>
      <c r="R17" s="27">
        <v>27.493225806451619</v>
      </c>
      <c r="S17" s="27">
        <v>174.68145178519026</v>
      </c>
    </row>
    <row r="18" spans="1:19" x14ac:dyDescent="0.2">
      <c r="A18" s="2" t="s">
        <v>9</v>
      </c>
      <c r="B18" s="27">
        <v>14.969032258064512</v>
      </c>
      <c r="C18" s="27">
        <v>29.429677419354839</v>
      </c>
      <c r="D18" s="27">
        <v>21.627741935483872</v>
      </c>
      <c r="E18" s="27">
        <v>35.32</v>
      </c>
      <c r="F18" s="45">
        <v>41858</v>
      </c>
      <c r="G18" s="27">
        <v>9.6300000000000008</v>
      </c>
      <c r="H18" s="45">
        <v>41876</v>
      </c>
      <c r="I18" s="27">
        <v>59.9</v>
      </c>
      <c r="J18" s="27">
        <v>673.69</v>
      </c>
      <c r="K18" s="27">
        <v>1.1887096774193551</v>
      </c>
      <c r="L18" s="27">
        <v>7.55</v>
      </c>
      <c r="M18" s="45">
        <v>41873</v>
      </c>
      <c r="N18" s="27">
        <v>20</v>
      </c>
      <c r="O18" s="43">
        <v>5</v>
      </c>
      <c r="P18" s="27">
        <v>15.24</v>
      </c>
      <c r="Q18" s="45">
        <v>41861</v>
      </c>
      <c r="R18" s="27">
        <v>24.743225806451616</v>
      </c>
      <c r="S18" s="27">
        <v>137.5677642018826</v>
      </c>
    </row>
    <row r="19" spans="1:19" x14ac:dyDescent="0.2">
      <c r="A19" s="2" t="s">
        <v>10</v>
      </c>
      <c r="B19" s="27">
        <v>11.972666666666667</v>
      </c>
      <c r="C19" s="27">
        <v>25.891000000000002</v>
      </c>
      <c r="D19" s="27">
        <v>18.165333333333329</v>
      </c>
      <c r="E19" s="27">
        <v>34.659999999999997</v>
      </c>
      <c r="F19" s="45">
        <v>41885</v>
      </c>
      <c r="G19" s="27">
        <v>3.28</v>
      </c>
      <c r="H19" s="45">
        <v>41904</v>
      </c>
      <c r="I19" s="27">
        <v>66.817333333333323</v>
      </c>
      <c r="J19" s="27">
        <v>517.29</v>
      </c>
      <c r="K19" s="27">
        <v>0.93033333333333346</v>
      </c>
      <c r="L19" s="27">
        <v>8.19</v>
      </c>
      <c r="M19" s="45">
        <v>41899</v>
      </c>
      <c r="N19" s="27">
        <v>30.68</v>
      </c>
      <c r="O19" s="43">
        <v>7</v>
      </c>
      <c r="P19" s="27">
        <v>23.17</v>
      </c>
      <c r="Q19" s="45">
        <v>41890</v>
      </c>
      <c r="R19" s="27">
        <v>21.05233333333334</v>
      </c>
      <c r="S19" s="27">
        <v>90.475484317823245</v>
      </c>
    </row>
    <row r="20" spans="1:19" x14ac:dyDescent="0.2">
      <c r="A20" s="2" t="s">
        <v>11</v>
      </c>
      <c r="B20" s="27">
        <v>9.7838709677419384</v>
      </c>
      <c r="C20" s="27">
        <v>20.657419354838712</v>
      </c>
      <c r="D20" s="27">
        <v>14.771290322580647</v>
      </c>
      <c r="E20" s="27">
        <v>25.7</v>
      </c>
      <c r="F20" s="45">
        <v>41913</v>
      </c>
      <c r="G20" s="27">
        <v>5.09</v>
      </c>
      <c r="H20" s="45">
        <v>41936</v>
      </c>
      <c r="I20" s="27">
        <v>79.426129032258061</v>
      </c>
      <c r="J20" s="27">
        <v>317.58999999999997</v>
      </c>
      <c r="K20" s="27">
        <v>0.96645161290322601</v>
      </c>
      <c r="L20" s="27">
        <v>8.6999999999999993</v>
      </c>
      <c r="M20" s="45">
        <v>41939</v>
      </c>
      <c r="N20" s="27">
        <v>75.84</v>
      </c>
      <c r="O20" s="43">
        <v>12</v>
      </c>
      <c r="P20" s="27">
        <v>20</v>
      </c>
      <c r="Q20" s="45">
        <v>41924</v>
      </c>
      <c r="R20" s="27">
        <v>16.260645161290324</v>
      </c>
      <c r="S20" s="27">
        <v>50.885136473622019</v>
      </c>
    </row>
    <row r="21" spans="1:19" x14ac:dyDescent="0.2">
      <c r="A21" s="2" t="s">
        <v>12</v>
      </c>
      <c r="B21" s="27">
        <v>3.6373333333333333</v>
      </c>
      <c r="C21" s="27">
        <v>12.723666666666666</v>
      </c>
      <c r="D21" s="27">
        <v>8.0353333333333357</v>
      </c>
      <c r="E21" s="27">
        <v>20.11</v>
      </c>
      <c r="F21" s="45">
        <v>41945</v>
      </c>
      <c r="G21" s="27">
        <v>-2.46</v>
      </c>
      <c r="H21" s="45">
        <v>41972</v>
      </c>
      <c r="I21" s="27">
        <v>81.781999999999996</v>
      </c>
      <c r="J21" s="27">
        <v>189.79</v>
      </c>
      <c r="K21" s="27">
        <v>0.92166666666666652</v>
      </c>
      <c r="L21" s="27">
        <v>9.49</v>
      </c>
      <c r="M21" s="45">
        <v>41966</v>
      </c>
      <c r="N21" s="27">
        <v>74.459999999999994</v>
      </c>
      <c r="O21" s="43">
        <v>16</v>
      </c>
      <c r="P21" s="27">
        <v>22.57</v>
      </c>
      <c r="Q21" s="45">
        <v>41956</v>
      </c>
      <c r="R21" s="27">
        <v>9.070666666666666</v>
      </c>
      <c r="S21" s="27">
        <v>23.512402203392256</v>
      </c>
    </row>
    <row r="22" spans="1:19" ht="13.5" thickBot="1" x14ac:dyDescent="0.25">
      <c r="A22" s="28" t="s">
        <v>13</v>
      </c>
      <c r="B22" s="29">
        <v>-0.41612903225806425</v>
      </c>
      <c r="C22" s="29">
        <v>8.4754838709677429</v>
      </c>
      <c r="D22" s="29">
        <v>3.5458064516129042</v>
      </c>
      <c r="E22" s="29">
        <v>18.059999999999999</v>
      </c>
      <c r="F22" s="46">
        <v>41977</v>
      </c>
      <c r="G22" s="29">
        <v>-7.88</v>
      </c>
      <c r="H22" s="46">
        <v>41995</v>
      </c>
      <c r="I22" s="29">
        <v>81.046774193548401</v>
      </c>
      <c r="J22" s="29">
        <v>185.7</v>
      </c>
      <c r="K22" s="29">
        <v>1.3764516129032256</v>
      </c>
      <c r="L22" s="29">
        <v>11.21</v>
      </c>
      <c r="M22" s="46">
        <v>41987</v>
      </c>
      <c r="N22" s="29">
        <v>14.87</v>
      </c>
      <c r="O22" s="30">
        <v>11</v>
      </c>
      <c r="P22" s="29">
        <v>4.16</v>
      </c>
      <c r="Q22" s="46">
        <v>42002</v>
      </c>
      <c r="R22" s="29">
        <v>4.3767741935483873</v>
      </c>
      <c r="S22" s="29">
        <v>21.293686414267903</v>
      </c>
    </row>
    <row r="23" spans="1:19" ht="13.5" thickTop="1" x14ac:dyDescent="0.2">
      <c r="A23" s="2" t="s">
        <v>32</v>
      </c>
      <c r="B23" s="27">
        <v>7.4253820404505886</v>
      </c>
      <c r="C23" s="27">
        <v>19.705100294418841</v>
      </c>
      <c r="D23" s="27">
        <v>13.135705389144908</v>
      </c>
      <c r="E23" s="27">
        <v>37.380000000000003</v>
      </c>
      <c r="F23" s="45">
        <v>38548</v>
      </c>
      <c r="G23" s="27">
        <v>-9.02</v>
      </c>
      <c r="H23" s="45">
        <v>38413</v>
      </c>
      <c r="I23" s="27">
        <v>69.599260944700461</v>
      </c>
      <c r="J23" s="27">
        <v>5475.35</v>
      </c>
      <c r="K23" s="27">
        <v>1.3691279441884279</v>
      </c>
      <c r="L23" s="27">
        <v>12.92</v>
      </c>
      <c r="M23" s="45">
        <v>38450</v>
      </c>
      <c r="N23" s="27">
        <v>413.7</v>
      </c>
      <c r="O23" s="43">
        <v>116</v>
      </c>
      <c r="P23" s="27">
        <v>60.59</v>
      </c>
      <c r="Q23" s="45">
        <v>38484</v>
      </c>
      <c r="R23" s="27">
        <v>15.208976574500767</v>
      </c>
      <c r="S23" s="27">
        <v>992.26933679307581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-0.33</v>
      </c>
      <c r="G28" s="1" t="s">
        <v>27</v>
      </c>
      <c r="H28" s="44">
        <v>38662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-0.06</v>
      </c>
      <c r="G29" s="1" t="s">
        <v>27</v>
      </c>
      <c r="H29" s="44">
        <v>38461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200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22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14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17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12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113</v>
      </c>
      <c r="C1" s="65">
        <v>2023</v>
      </c>
    </row>
    <row r="2" spans="1:20" x14ac:dyDescent="0.2">
      <c r="B2" s="2" t="s">
        <v>46</v>
      </c>
    </row>
    <row r="3" spans="1:20" x14ac:dyDescent="0.2">
      <c r="B3" s="21" t="s">
        <v>47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114</v>
      </c>
      <c r="F6" s="66" t="s">
        <v>115</v>
      </c>
    </row>
    <row r="7" spans="1:20" x14ac:dyDescent="0.2">
      <c r="B7" s="2"/>
      <c r="E7" s="64" t="s">
        <v>116</v>
      </c>
      <c r="F7" s="66" t="s">
        <v>165</v>
      </c>
    </row>
    <row r="9" spans="1:20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117</v>
      </c>
      <c r="S9" s="22" t="s">
        <v>118</v>
      </c>
      <c r="T9" s="22" t="s">
        <v>48</v>
      </c>
    </row>
    <row r="10" spans="1:20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27</v>
      </c>
      <c r="T10" s="24" t="s">
        <v>31</v>
      </c>
    </row>
    <row r="11" spans="1:20" x14ac:dyDescent="0.2">
      <c r="A11" s="2" t="s">
        <v>2</v>
      </c>
      <c r="B11" s="65">
        <v>1</v>
      </c>
      <c r="C11" s="65">
        <v>10</v>
      </c>
      <c r="D11" s="65">
        <v>5.0999999999999996</v>
      </c>
      <c r="E11" s="65">
        <v>16.100000000000001</v>
      </c>
      <c r="F11" s="65" t="s">
        <v>166</v>
      </c>
      <c r="G11" s="65">
        <v>-2.6</v>
      </c>
      <c r="H11" s="65" t="s">
        <v>167</v>
      </c>
      <c r="I11" s="65">
        <v>80.900000000000006</v>
      </c>
      <c r="J11" s="65">
        <v>212.9</v>
      </c>
      <c r="K11" s="65">
        <v>2</v>
      </c>
      <c r="L11" s="65">
        <v>14.4</v>
      </c>
      <c r="M11" s="65" t="s">
        <v>168</v>
      </c>
      <c r="N11" s="65">
        <v>35.200000000000003</v>
      </c>
      <c r="O11" s="43"/>
      <c r="P11" s="65">
        <v>18.899999999999999</v>
      </c>
      <c r="Q11" s="65" t="s">
        <v>169</v>
      </c>
      <c r="R11" s="65">
        <v>6.3</v>
      </c>
      <c r="S11" s="65">
        <v>7.2</v>
      </c>
      <c r="T11" s="65">
        <v>27.9</v>
      </c>
    </row>
    <row r="12" spans="1:20" x14ac:dyDescent="0.2">
      <c r="A12" s="2" t="s">
        <v>3</v>
      </c>
      <c r="B12" s="65">
        <v>-0.8</v>
      </c>
      <c r="C12" s="65">
        <v>12.3</v>
      </c>
      <c r="D12" s="65">
        <v>5</v>
      </c>
      <c r="E12" s="65">
        <v>19.399999999999999</v>
      </c>
      <c r="F12" s="65" t="s">
        <v>170</v>
      </c>
      <c r="G12" s="65">
        <v>-6.4</v>
      </c>
      <c r="H12" s="65" t="s">
        <v>171</v>
      </c>
      <c r="I12" s="65">
        <v>76.599999999999994</v>
      </c>
      <c r="J12" s="65">
        <v>299.5</v>
      </c>
      <c r="K12" s="65">
        <v>1.7</v>
      </c>
      <c r="L12" s="65">
        <v>14.4</v>
      </c>
      <c r="M12" s="65" t="s">
        <v>172</v>
      </c>
      <c r="N12" s="65">
        <v>31</v>
      </c>
      <c r="O12" s="43"/>
      <c r="P12" s="65">
        <v>25.2</v>
      </c>
      <c r="Q12" s="65" t="s">
        <v>173</v>
      </c>
      <c r="R12" s="65">
        <v>6.2</v>
      </c>
      <c r="S12" s="65">
        <v>6.6</v>
      </c>
      <c r="T12" s="65">
        <v>38.200000000000003</v>
      </c>
    </row>
    <row r="13" spans="1:20" x14ac:dyDescent="0.2">
      <c r="A13" s="2" t="s">
        <v>4</v>
      </c>
      <c r="B13" s="65">
        <v>4.2</v>
      </c>
      <c r="C13" s="65">
        <v>19.600000000000001</v>
      </c>
      <c r="D13" s="65">
        <v>11.6</v>
      </c>
      <c r="E13" s="65">
        <v>27</v>
      </c>
      <c r="F13" s="65" t="s">
        <v>174</v>
      </c>
      <c r="G13" s="65">
        <v>-2.8</v>
      </c>
      <c r="H13" s="65" t="s">
        <v>175</v>
      </c>
      <c r="I13" s="65">
        <v>66.3</v>
      </c>
      <c r="J13" s="65">
        <v>500.1</v>
      </c>
      <c r="K13" s="65">
        <v>1.6</v>
      </c>
      <c r="L13" s="65">
        <v>16.3</v>
      </c>
      <c r="M13" s="65" t="s">
        <v>174</v>
      </c>
      <c r="N13" s="65">
        <v>3.9</v>
      </c>
      <c r="O13" s="43"/>
      <c r="P13" s="65">
        <v>2</v>
      </c>
      <c r="Q13" s="65" t="s">
        <v>176</v>
      </c>
      <c r="R13" s="65">
        <v>11.8</v>
      </c>
      <c r="S13" s="65">
        <v>11.2</v>
      </c>
      <c r="T13" s="65">
        <v>83.9</v>
      </c>
    </row>
    <row r="14" spans="1:20" x14ac:dyDescent="0.2">
      <c r="A14" s="2" t="s">
        <v>5</v>
      </c>
      <c r="B14" s="65">
        <v>7.7</v>
      </c>
      <c r="C14" s="65">
        <v>23.1</v>
      </c>
      <c r="D14" s="65">
        <v>15.2</v>
      </c>
      <c r="E14" s="65">
        <v>30.8</v>
      </c>
      <c r="F14" s="65" t="s">
        <v>177</v>
      </c>
      <c r="G14" s="65">
        <v>2.2999999999999998</v>
      </c>
      <c r="H14" s="65" t="s">
        <v>178</v>
      </c>
      <c r="I14" s="65">
        <v>57.4</v>
      </c>
      <c r="J14" s="65">
        <v>633.5</v>
      </c>
      <c r="K14" s="65">
        <v>1.8</v>
      </c>
      <c r="L14" s="65">
        <v>14.3</v>
      </c>
      <c r="M14" s="65" t="s">
        <v>179</v>
      </c>
      <c r="N14" s="65">
        <v>12.2</v>
      </c>
      <c r="O14" s="43"/>
      <c r="P14" s="65">
        <v>4.0999999999999996</v>
      </c>
      <c r="Q14" s="65" t="s">
        <v>132</v>
      </c>
      <c r="R14" s="65">
        <v>17.8</v>
      </c>
      <c r="S14" s="65">
        <v>16.8</v>
      </c>
      <c r="T14" s="65">
        <v>119.7</v>
      </c>
    </row>
    <row r="15" spans="1:20" ht="12.75" customHeight="1" x14ac:dyDescent="0.2">
      <c r="A15" s="2" t="s">
        <v>6</v>
      </c>
      <c r="B15" s="65">
        <v>11.4</v>
      </c>
      <c r="C15" s="65">
        <v>24.3</v>
      </c>
      <c r="D15" s="65">
        <v>17.3</v>
      </c>
      <c r="E15" s="65">
        <v>30.3</v>
      </c>
      <c r="F15" s="65" t="s">
        <v>180</v>
      </c>
      <c r="G15" s="65">
        <v>8.3000000000000007</v>
      </c>
      <c r="H15" s="65" t="s">
        <v>135</v>
      </c>
      <c r="I15" s="65">
        <v>55.3</v>
      </c>
      <c r="J15" s="65">
        <v>716</v>
      </c>
      <c r="K15" s="65">
        <v>2.2000000000000002</v>
      </c>
      <c r="L15" s="65">
        <v>14.1</v>
      </c>
      <c r="M15" s="65" t="s">
        <v>181</v>
      </c>
      <c r="N15" s="65">
        <v>1.7</v>
      </c>
      <c r="O15" s="43"/>
      <c r="P15" s="65">
        <v>0.9</v>
      </c>
      <c r="Q15" s="65" t="s">
        <v>182</v>
      </c>
      <c r="R15" s="65">
        <v>22.6</v>
      </c>
      <c r="S15" s="65">
        <v>21.3</v>
      </c>
      <c r="T15" s="65">
        <v>150</v>
      </c>
    </row>
    <row r="16" spans="1:20" x14ac:dyDescent="0.2">
      <c r="A16" s="2" t="s">
        <v>7</v>
      </c>
      <c r="B16" s="65">
        <v>16.5</v>
      </c>
      <c r="C16" s="65">
        <v>29.3</v>
      </c>
      <c r="D16" s="65">
        <v>22.2</v>
      </c>
      <c r="E16" s="65">
        <v>37.700000000000003</v>
      </c>
      <c r="F16" s="65" t="s">
        <v>183</v>
      </c>
      <c r="G16" s="65">
        <v>13.3</v>
      </c>
      <c r="H16" s="65" t="s">
        <v>184</v>
      </c>
      <c r="I16" s="65">
        <v>64.7</v>
      </c>
      <c r="J16" s="65">
        <v>686</v>
      </c>
      <c r="K16" s="65">
        <v>1.6</v>
      </c>
      <c r="L16" s="65">
        <v>12.2</v>
      </c>
      <c r="M16" s="65" t="s">
        <v>139</v>
      </c>
      <c r="N16" s="65">
        <v>61</v>
      </c>
      <c r="O16" s="43"/>
      <c r="P16" s="65">
        <v>26.9</v>
      </c>
      <c r="Q16" s="65" t="s">
        <v>185</v>
      </c>
      <c r="R16" s="65">
        <v>26</v>
      </c>
      <c r="S16" s="65">
        <v>24.8</v>
      </c>
      <c r="T16" s="65">
        <v>150.30000000000001</v>
      </c>
    </row>
    <row r="17" spans="1:20" x14ac:dyDescent="0.2">
      <c r="A17" s="2" t="s">
        <v>8</v>
      </c>
      <c r="B17" s="65">
        <v>17.3</v>
      </c>
      <c r="C17" s="65">
        <v>32.299999999999997</v>
      </c>
      <c r="D17" s="65">
        <v>23.8</v>
      </c>
      <c r="E17" s="65">
        <v>38.1</v>
      </c>
      <c r="F17" s="65" t="s">
        <v>186</v>
      </c>
      <c r="G17" s="65">
        <v>13.9</v>
      </c>
      <c r="H17" s="65" t="s">
        <v>187</v>
      </c>
      <c r="I17" s="65">
        <v>60.8</v>
      </c>
      <c r="J17" s="65">
        <v>809.4</v>
      </c>
      <c r="K17" s="65">
        <v>1.5</v>
      </c>
      <c r="L17" s="65">
        <v>14.1</v>
      </c>
      <c r="M17" s="65" t="s">
        <v>188</v>
      </c>
      <c r="N17" s="65">
        <v>55.3</v>
      </c>
      <c r="O17" s="43"/>
      <c r="P17" s="65">
        <v>46</v>
      </c>
      <c r="Q17" s="65" t="s">
        <v>188</v>
      </c>
      <c r="R17" s="65">
        <v>28.2</v>
      </c>
      <c r="S17" s="65">
        <v>26.9</v>
      </c>
      <c r="T17" s="65">
        <v>178.9</v>
      </c>
    </row>
    <row r="18" spans="1:20" x14ac:dyDescent="0.2">
      <c r="A18" s="2" t="s">
        <v>9</v>
      </c>
      <c r="B18" s="65">
        <v>17.7</v>
      </c>
      <c r="C18" s="65">
        <v>33.5</v>
      </c>
      <c r="D18" s="65">
        <v>24.9</v>
      </c>
      <c r="E18" s="65">
        <v>41.1</v>
      </c>
      <c r="F18" s="65" t="s">
        <v>149</v>
      </c>
      <c r="G18" s="65">
        <v>11.2</v>
      </c>
      <c r="H18" s="65" t="s">
        <v>189</v>
      </c>
      <c r="I18" s="65">
        <v>53.8</v>
      </c>
      <c r="J18" s="65">
        <v>753.2</v>
      </c>
      <c r="K18" s="65">
        <v>1.6</v>
      </c>
      <c r="L18" s="65">
        <v>14.3</v>
      </c>
      <c r="M18" s="65" t="s">
        <v>190</v>
      </c>
      <c r="N18" s="65">
        <v>0</v>
      </c>
      <c r="O18" s="43"/>
      <c r="P18" s="65">
        <v>0</v>
      </c>
      <c r="Q18" s="65" t="s">
        <v>191</v>
      </c>
      <c r="R18" s="65">
        <v>28.9</v>
      </c>
      <c r="S18" s="65">
        <v>28</v>
      </c>
      <c r="T18" s="65">
        <v>171.5</v>
      </c>
    </row>
    <row r="19" spans="1:20" x14ac:dyDescent="0.2">
      <c r="A19" s="2" t="s">
        <v>10</v>
      </c>
      <c r="B19" s="65">
        <v>14.9</v>
      </c>
      <c r="C19" s="65">
        <v>28.2</v>
      </c>
      <c r="D19" s="65">
        <v>21</v>
      </c>
      <c r="E19" s="65">
        <v>33.200000000000003</v>
      </c>
      <c r="F19" s="65" t="s">
        <v>192</v>
      </c>
      <c r="G19" s="65">
        <v>7.5</v>
      </c>
      <c r="H19" s="65" t="s">
        <v>193</v>
      </c>
      <c r="I19" s="65">
        <v>71.599999999999994</v>
      </c>
      <c r="J19" s="65">
        <v>504.2</v>
      </c>
      <c r="K19" s="65">
        <v>1.2</v>
      </c>
      <c r="L19" s="65">
        <v>12.4</v>
      </c>
      <c r="M19" s="65" t="s">
        <v>152</v>
      </c>
      <c r="N19" s="65">
        <v>43.6</v>
      </c>
      <c r="O19" s="43"/>
      <c r="P19" s="65">
        <v>17.8</v>
      </c>
      <c r="Q19" s="65" t="s">
        <v>150</v>
      </c>
      <c r="R19" s="65">
        <v>23.4</v>
      </c>
      <c r="S19" s="65">
        <v>23.4</v>
      </c>
      <c r="T19" s="65">
        <v>99.4</v>
      </c>
    </row>
    <row r="20" spans="1:20" x14ac:dyDescent="0.2">
      <c r="A20" s="2" t="s">
        <v>11</v>
      </c>
      <c r="B20" s="65">
        <v>11.1</v>
      </c>
      <c r="C20" s="65">
        <v>25</v>
      </c>
      <c r="D20" s="65">
        <v>17.2</v>
      </c>
      <c r="E20" s="65">
        <v>32.5</v>
      </c>
      <c r="F20" s="65" t="s">
        <v>194</v>
      </c>
      <c r="G20" s="65">
        <v>4</v>
      </c>
      <c r="H20" s="65" t="s">
        <v>195</v>
      </c>
      <c r="I20" s="65">
        <v>74.099999999999994</v>
      </c>
      <c r="J20" s="65">
        <v>348.2</v>
      </c>
      <c r="K20" s="65">
        <v>1.1000000000000001</v>
      </c>
      <c r="L20" s="65">
        <v>12.1</v>
      </c>
      <c r="M20" s="65" t="s">
        <v>196</v>
      </c>
      <c r="N20" s="65">
        <v>65.8</v>
      </c>
      <c r="O20" s="43"/>
      <c r="P20" s="65">
        <v>25.4</v>
      </c>
      <c r="Q20" s="65" t="s">
        <v>197</v>
      </c>
      <c r="R20" s="65">
        <v>19.5</v>
      </c>
      <c r="S20" s="65">
        <v>20</v>
      </c>
      <c r="T20" s="65">
        <v>62.5</v>
      </c>
    </row>
    <row r="21" spans="1:20" x14ac:dyDescent="0.2">
      <c r="A21" s="2" t="s">
        <v>12</v>
      </c>
      <c r="B21" s="65">
        <v>6.6</v>
      </c>
      <c r="C21" s="65">
        <v>17.8</v>
      </c>
      <c r="D21" s="65">
        <v>11.7</v>
      </c>
      <c r="E21" s="65">
        <v>23.1</v>
      </c>
      <c r="F21" s="65" t="s">
        <v>198</v>
      </c>
      <c r="G21" s="65">
        <v>-0.5</v>
      </c>
      <c r="H21" s="65" t="s">
        <v>199</v>
      </c>
      <c r="I21" s="65">
        <v>79.400000000000006</v>
      </c>
      <c r="J21" s="65">
        <v>242.5</v>
      </c>
      <c r="K21" s="65">
        <v>1.2</v>
      </c>
      <c r="L21" s="65">
        <v>14.9</v>
      </c>
      <c r="M21" s="65" t="s">
        <v>200</v>
      </c>
      <c r="N21" s="65">
        <v>32.5</v>
      </c>
      <c r="O21" s="65">
        <v>16</v>
      </c>
      <c r="P21" s="65">
        <v>11.7</v>
      </c>
      <c r="Q21" s="65" t="s">
        <v>200</v>
      </c>
      <c r="R21" s="65">
        <v>12.2</v>
      </c>
      <c r="S21" s="65">
        <v>12.9</v>
      </c>
      <c r="T21" s="65">
        <v>32.200000000000003</v>
      </c>
    </row>
    <row r="22" spans="1:20" ht="13.5" thickBot="1" x14ac:dyDescent="0.25">
      <c r="A22" s="28" t="s">
        <v>13</v>
      </c>
      <c r="B22" s="65">
        <v>2.2000000000000002</v>
      </c>
      <c r="C22" s="65">
        <v>12.5</v>
      </c>
      <c r="D22" s="65">
        <v>6.9</v>
      </c>
      <c r="E22" s="65">
        <v>17</v>
      </c>
      <c r="F22" s="65" t="s">
        <v>201</v>
      </c>
      <c r="G22" s="65">
        <v>-5</v>
      </c>
      <c r="H22" s="65" t="s">
        <v>202</v>
      </c>
      <c r="I22" s="65">
        <v>84.2</v>
      </c>
      <c r="J22" s="65">
        <v>193.4</v>
      </c>
      <c r="K22" s="65">
        <v>1.2</v>
      </c>
      <c r="L22" s="65">
        <v>12.2</v>
      </c>
      <c r="M22" s="65" t="s">
        <v>203</v>
      </c>
      <c r="N22" s="65">
        <v>20.8</v>
      </c>
      <c r="O22" s="65">
        <v>17</v>
      </c>
      <c r="P22" s="65">
        <v>6.3</v>
      </c>
      <c r="Q22" s="65" t="s">
        <v>204</v>
      </c>
      <c r="R22" s="65">
        <v>7.8</v>
      </c>
      <c r="S22" s="65">
        <v>8.8000000000000007</v>
      </c>
      <c r="T22" s="65">
        <v>19.7</v>
      </c>
    </row>
    <row r="23" spans="1:20" ht="13.5" thickTop="1" x14ac:dyDescent="0.2">
      <c r="A23" s="67" t="s">
        <v>32</v>
      </c>
      <c r="B23" s="68">
        <v>9.1999999999999993</v>
      </c>
      <c r="C23" s="68">
        <v>22.3</v>
      </c>
      <c r="D23" s="68">
        <v>15.2</v>
      </c>
      <c r="E23" s="68">
        <v>41.1</v>
      </c>
      <c r="F23" s="68" t="s">
        <v>149</v>
      </c>
      <c r="G23" s="68">
        <v>-6.4</v>
      </c>
      <c r="H23" s="68" t="s">
        <v>171</v>
      </c>
      <c r="I23" s="68">
        <v>68.8</v>
      </c>
      <c r="J23" s="68">
        <v>5898.9</v>
      </c>
      <c r="K23" s="68">
        <v>1.6</v>
      </c>
      <c r="L23" s="68">
        <v>16.3</v>
      </c>
      <c r="M23" s="68" t="s">
        <v>174</v>
      </c>
      <c r="N23" s="68">
        <v>363</v>
      </c>
      <c r="O23" s="68"/>
      <c r="P23" s="68">
        <v>46</v>
      </c>
      <c r="Q23" s="68" t="s">
        <v>188</v>
      </c>
      <c r="R23" s="68">
        <v>17.600000000000001</v>
      </c>
      <c r="S23" s="68">
        <v>17.3</v>
      </c>
      <c r="T23" s="68">
        <v>1134.2</v>
      </c>
    </row>
    <row r="26" spans="1:20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34</v>
      </c>
      <c r="C28" s="1"/>
      <c r="D28" s="1"/>
      <c r="F28" s="1">
        <f>'[2]Calculos heladas'!C377</f>
        <v>-0.53500000000000003</v>
      </c>
      <c r="G28" s="1" t="s">
        <v>27</v>
      </c>
      <c r="H28" s="44">
        <f>'[2]Calculos heladas'!B377</f>
        <v>45256</v>
      </c>
      <c r="I28" s="32"/>
      <c r="J28" s="1"/>
    </row>
    <row r="29" spans="1:20" x14ac:dyDescent="0.2">
      <c r="A29" s="1"/>
      <c r="B29" s="1" t="s">
        <v>35</v>
      </c>
      <c r="C29" s="1"/>
      <c r="D29" s="1"/>
      <c r="F29" s="1">
        <f>'[2]Calculos heladas'!C376</f>
        <v>-2.7909999999999999</v>
      </c>
      <c r="G29" s="1" t="s">
        <v>27</v>
      </c>
      <c r="H29" s="44">
        <f>'[2]Calculos heladas'!B376</f>
        <v>44990</v>
      </c>
      <c r="I29" s="32"/>
      <c r="J29" s="1"/>
    </row>
    <row r="30" spans="1:20" x14ac:dyDescent="0.2">
      <c r="A30" s="1"/>
      <c r="B30" s="1" t="s">
        <v>36</v>
      </c>
      <c r="C30" s="1"/>
      <c r="D30" s="1"/>
      <c r="F30" s="6">
        <f>'[2]Calculos heladas'!B378</f>
        <v>265</v>
      </c>
      <c r="G30" s="1" t="s">
        <v>37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f>'[2]Calculos heladas'!B371</f>
        <v>22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f>'[2]Calculos heladas'!B372</f>
        <v>11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f>'[2]Calculos heladas'!B373</f>
        <v>12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f>'[2]Calculos heladas'!B374</f>
        <v>3</v>
      </c>
      <c r="G37" s="1" t="s">
        <v>37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113</v>
      </c>
      <c r="C1" s="65">
        <v>2024</v>
      </c>
    </row>
    <row r="2" spans="1:20" x14ac:dyDescent="0.2">
      <c r="B2" s="2" t="s">
        <v>46</v>
      </c>
    </row>
    <row r="3" spans="1:20" x14ac:dyDescent="0.2">
      <c r="B3" s="21" t="s">
        <v>47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114</v>
      </c>
      <c r="F6" s="66" t="s">
        <v>115</v>
      </c>
    </row>
    <row r="7" spans="1:20" x14ac:dyDescent="0.2">
      <c r="B7" s="2"/>
      <c r="E7" s="64" t="s">
        <v>116</v>
      </c>
      <c r="F7" s="66" t="s">
        <v>165</v>
      </c>
    </row>
    <row r="9" spans="1:20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117</v>
      </c>
      <c r="S9" s="22" t="s">
        <v>118</v>
      </c>
      <c r="T9" s="22" t="s">
        <v>48</v>
      </c>
    </row>
    <row r="10" spans="1:20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27</v>
      </c>
      <c r="T10" s="24" t="s">
        <v>31</v>
      </c>
    </row>
    <row r="11" spans="1:20" x14ac:dyDescent="0.2">
      <c r="A11" s="2" t="s">
        <v>2</v>
      </c>
      <c r="B11" s="65">
        <v>1.8</v>
      </c>
      <c r="C11" s="65">
        <v>12.5</v>
      </c>
      <c r="D11" s="65">
        <v>6.4</v>
      </c>
      <c r="E11" s="65">
        <v>21.1</v>
      </c>
      <c r="F11" s="65" t="s">
        <v>119</v>
      </c>
      <c r="G11" s="65">
        <v>-4.9000000000000004</v>
      </c>
      <c r="H11" s="65" t="s">
        <v>120</v>
      </c>
      <c r="I11" s="65">
        <v>84.1</v>
      </c>
      <c r="J11" s="65">
        <v>199.7</v>
      </c>
      <c r="K11" s="65">
        <v>1.1000000000000001</v>
      </c>
      <c r="L11" s="65">
        <v>12.9</v>
      </c>
      <c r="M11" s="65" t="s">
        <v>121</v>
      </c>
      <c r="N11" s="65">
        <v>23.2</v>
      </c>
      <c r="O11" s="65">
        <v>14</v>
      </c>
      <c r="P11" s="65">
        <v>11.1</v>
      </c>
      <c r="Q11" s="65" t="s">
        <v>121</v>
      </c>
      <c r="R11" s="65">
        <v>6.5</v>
      </c>
      <c r="S11" s="65">
        <v>7</v>
      </c>
      <c r="T11" s="65">
        <v>23</v>
      </c>
    </row>
    <row r="12" spans="1:20" x14ac:dyDescent="0.2">
      <c r="A12" s="2" t="s">
        <v>3</v>
      </c>
      <c r="B12" s="65">
        <v>3.6</v>
      </c>
      <c r="C12" s="65">
        <v>16</v>
      </c>
      <c r="D12" s="65">
        <v>9.3000000000000007</v>
      </c>
      <c r="E12" s="65">
        <v>20.100000000000001</v>
      </c>
      <c r="F12" s="65" t="s">
        <v>122</v>
      </c>
      <c r="G12" s="65">
        <v>-1.6</v>
      </c>
      <c r="H12" s="65" t="s">
        <v>123</v>
      </c>
      <c r="I12" s="65">
        <v>78.400000000000006</v>
      </c>
      <c r="J12" s="65">
        <v>307.10000000000002</v>
      </c>
      <c r="K12" s="65">
        <v>1.9</v>
      </c>
      <c r="L12" s="65">
        <v>19.5</v>
      </c>
      <c r="M12" s="65" t="s">
        <v>124</v>
      </c>
      <c r="N12" s="65">
        <v>44.3</v>
      </c>
      <c r="O12" s="65">
        <v>15</v>
      </c>
      <c r="P12" s="65">
        <v>10</v>
      </c>
      <c r="Q12" s="65" t="s">
        <v>125</v>
      </c>
      <c r="R12" s="65">
        <v>9.1</v>
      </c>
      <c r="S12" s="65">
        <v>9.3000000000000007</v>
      </c>
      <c r="T12" s="65">
        <v>45</v>
      </c>
    </row>
    <row r="13" spans="1:20" x14ac:dyDescent="0.2">
      <c r="A13" s="2" t="s">
        <v>4</v>
      </c>
      <c r="B13" s="65">
        <v>4.8</v>
      </c>
      <c r="C13" s="65">
        <v>18.2</v>
      </c>
      <c r="D13" s="65">
        <v>11.3</v>
      </c>
      <c r="E13" s="65">
        <v>26.5</v>
      </c>
      <c r="F13" s="65" t="s">
        <v>126</v>
      </c>
      <c r="G13" s="65">
        <v>-1.1000000000000001</v>
      </c>
      <c r="H13" s="65" t="s">
        <v>127</v>
      </c>
      <c r="I13" s="65">
        <v>74.400000000000006</v>
      </c>
      <c r="J13" s="65">
        <v>438.1</v>
      </c>
      <c r="K13" s="65">
        <v>1.7</v>
      </c>
      <c r="L13" s="65">
        <v>14.5</v>
      </c>
      <c r="M13" s="65" t="s">
        <v>128</v>
      </c>
      <c r="N13" s="65">
        <v>60.5</v>
      </c>
      <c r="O13" s="65">
        <v>17</v>
      </c>
      <c r="P13" s="65">
        <v>15.6</v>
      </c>
      <c r="Q13" s="65" t="s">
        <v>129</v>
      </c>
      <c r="R13" s="65">
        <v>12</v>
      </c>
      <c r="S13" s="65">
        <v>11.8</v>
      </c>
      <c r="T13" s="65">
        <v>69.8</v>
      </c>
    </row>
    <row r="14" spans="1:20" x14ac:dyDescent="0.2">
      <c r="A14" s="2" t="s">
        <v>5</v>
      </c>
      <c r="B14" s="65">
        <v>7</v>
      </c>
      <c r="C14" s="65">
        <v>21</v>
      </c>
      <c r="D14" s="65">
        <v>13.7</v>
      </c>
      <c r="E14" s="65">
        <v>29.6</v>
      </c>
      <c r="F14" s="65" t="s">
        <v>130</v>
      </c>
      <c r="G14" s="65">
        <v>0.6</v>
      </c>
      <c r="H14" s="65" t="s">
        <v>131</v>
      </c>
      <c r="I14" s="65">
        <v>62.6</v>
      </c>
      <c r="J14" s="65">
        <v>618.70000000000005</v>
      </c>
      <c r="K14" s="65">
        <v>2.1</v>
      </c>
      <c r="L14" s="65">
        <v>13.4</v>
      </c>
      <c r="M14" s="65" t="s">
        <v>132</v>
      </c>
      <c r="N14" s="65">
        <v>9.3000000000000007</v>
      </c>
      <c r="O14" s="65">
        <v>3</v>
      </c>
      <c r="P14" s="65">
        <v>6.7</v>
      </c>
      <c r="Q14" s="65" t="s">
        <v>133</v>
      </c>
      <c r="R14" s="65">
        <v>15.6</v>
      </c>
      <c r="S14" s="65">
        <v>15</v>
      </c>
      <c r="T14" s="65">
        <v>111.5</v>
      </c>
    </row>
    <row r="15" spans="1:20" ht="12.75" customHeight="1" x14ac:dyDescent="0.2">
      <c r="A15" s="2" t="s">
        <v>6</v>
      </c>
      <c r="B15" s="65">
        <v>10.4</v>
      </c>
      <c r="C15" s="65">
        <v>23.4</v>
      </c>
      <c r="D15" s="65">
        <v>16.399999999999999</v>
      </c>
      <c r="E15" s="65">
        <v>30.1</v>
      </c>
      <c r="F15" s="65" t="s">
        <v>134</v>
      </c>
      <c r="G15" s="65">
        <v>5.2</v>
      </c>
      <c r="H15" s="65" t="s">
        <v>135</v>
      </c>
      <c r="I15" s="65">
        <v>67.8</v>
      </c>
      <c r="J15" s="65">
        <v>718.5</v>
      </c>
      <c r="K15" s="65">
        <v>1.6</v>
      </c>
      <c r="L15" s="65">
        <v>13.1</v>
      </c>
      <c r="M15" s="65" t="s">
        <v>136</v>
      </c>
      <c r="N15" s="65">
        <v>84.8</v>
      </c>
      <c r="O15" s="65">
        <v>13</v>
      </c>
      <c r="P15" s="65">
        <v>20</v>
      </c>
      <c r="Q15" s="65" t="s">
        <v>137</v>
      </c>
      <c r="R15" s="65">
        <v>19.7</v>
      </c>
      <c r="S15" s="65">
        <v>18.8</v>
      </c>
      <c r="T15" s="65">
        <v>131.69999999999999</v>
      </c>
    </row>
    <row r="16" spans="1:20" x14ac:dyDescent="0.2">
      <c r="A16" s="2" t="s">
        <v>7</v>
      </c>
      <c r="B16" s="65">
        <v>14.5</v>
      </c>
      <c r="C16" s="65">
        <v>28.3</v>
      </c>
      <c r="D16" s="65">
        <v>20.8</v>
      </c>
      <c r="E16" s="65">
        <v>35.799999999999997</v>
      </c>
      <c r="F16" s="65" t="s">
        <v>138</v>
      </c>
      <c r="G16" s="65">
        <v>7.8</v>
      </c>
      <c r="H16" s="65" t="s">
        <v>139</v>
      </c>
      <c r="I16" s="65">
        <v>63.3</v>
      </c>
      <c r="J16" s="65">
        <v>754.5</v>
      </c>
      <c r="K16" s="65">
        <v>1.8</v>
      </c>
      <c r="L16" s="65">
        <v>18.100000000000001</v>
      </c>
      <c r="M16" s="65" t="s">
        <v>140</v>
      </c>
      <c r="N16" s="65">
        <v>79.400000000000006</v>
      </c>
      <c r="O16" s="65">
        <v>7</v>
      </c>
      <c r="P16" s="65">
        <v>32.299999999999997</v>
      </c>
      <c r="Q16" s="65" t="s">
        <v>141</v>
      </c>
      <c r="R16" s="65">
        <v>23.3</v>
      </c>
      <c r="S16" s="65">
        <v>22.5</v>
      </c>
      <c r="T16" s="65">
        <v>158.30000000000001</v>
      </c>
    </row>
    <row r="17" spans="1:20" x14ac:dyDescent="0.2">
      <c r="A17" s="2" t="s">
        <v>8</v>
      </c>
      <c r="B17" s="65">
        <v>17.100000000000001</v>
      </c>
      <c r="C17" s="65">
        <v>33.6</v>
      </c>
      <c r="D17" s="65">
        <v>24.7</v>
      </c>
      <c r="E17" s="65">
        <v>40.4</v>
      </c>
      <c r="F17" s="65" t="s">
        <v>142</v>
      </c>
      <c r="G17" s="65">
        <v>11.8</v>
      </c>
      <c r="H17" s="65" t="s">
        <v>143</v>
      </c>
      <c r="I17" s="65">
        <v>58</v>
      </c>
      <c r="J17" s="65">
        <v>823.8</v>
      </c>
      <c r="K17" s="65">
        <v>1.7</v>
      </c>
      <c r="L17" s="65">
        <v>12.2</v>
      </c>
      <c r="M17" s="65" t="s">
        <v>144</v>
      </c>
      <c r="N17" s="65">
        <v>7.6</v>
      </c>
      <c r="O17" s="65">
        <v>3</v>
      </c>
      <c r="P17" s="65">
        <v>6.3</v>
      </c>
      <c r="Q17" s="65" t="s">
        <v>145</v>
      </c>
      <c r="R17" s="65">
        <v>29.2</v>
      </c>
      <c r="S17" s="65">
        <v>27.5</v>
      </c>
      <c r="T17" s="65">
        <v>190.5</v>
      </c>
    </row>
    <row r="18" spans="1:20" x14ac:dyDescent="0.2">
      <c r="A18" s="2" t="s">
        <v>9</v>
      </c>
      <c r="B18" s="65">
        <v>18.100000000000001</v>
      </c>
      <c r="C18" s="65">
        <v>33.1</v>
      </c>
      <c r="D18" s="65">
        <v>24.6</v>
      </c>
      <c r="E18" s="65">
        <v>40.299999999999997</v>
      </c>
      <c r="F18" s="65" t="s">
        <v>146</v>
      </c>
      <c r="G18" s="65">
        <v>14.4</v>
      </c>
      <c r="H18" s="65" t="s">
        <v>147</v>
      </c>
      <c r="I18" s="65">
        <v>61.5</v>
      </c>
      <c r="J18" s="65">
        <v>693</v>
      </c>
      <c r="K18" s="65">
        <v>1.7</v>
      </c>
      <c r="L18" s="65">
        <v>13.1</v>
      </c>
      <c r="M18" s="65" t="s">
        <v>148</v>
      </c>
      <c r="N18" s="65">
        <v>36.700000000000003</v>
      </c>
      <c r="O18" s="65">
        <v>7</v>
      </c>
      <c r="P18" s="65">
        <v>10.199999999999999</v>
      </c>
      <c r="Q18" s="65" t="s">
        <v>149</v>
      </c>
      <c r="R18" s="65">
        <v>30.2</v>
      </c>
      <c r="S18" s="65">
        <v>29.4</v>
      </c>
      <c r="T18" s="65">
        <v>163.80000000000001</v>
      </c>
    </row>
    <row r="19" spans="1:20" x14ac:dyDescent="0.2">
      <c r="A19" s="2" t="s">
        <v>10</v>
      </c>
      <c r="B19" s="65">
        <v>12.9</v>
      </c>
      <c r="C19" s="65">
        <v>24</v>
      </c>
      <c r="D19" s="65">
        <v>18</v>
      </c>
      <c r="E19" s="65">
        <v>29.9</v>
      </c>
      <c r="F19" s="65" t="s">
        <v>150</v>
      </c>
      <c r="G19" s="65">
        <v>5.7</v>
      </c>
      <c r="H19" s="65" t="s">
        <v>151</v>
      </c>
      <c r="I19" s="65">
        <v>74</v>
      </c>
      <c r="J19" s="65">
        <v>457.8</v>
      </c>
      <c r="K19" s="65">
        <v>1.5</v>
      </c>
      <c r="L19" s="65">
        <v>12.9</v>
      </c>
      <c r="M19" s="65" t="s">
        <v>152</v>
      </c>
      <c r="N19" s="65">
        <v>90.7</v>
      </c>
      <c r="O19" s="65">
        <v>13</v>
      </c>
      <c r="P19" s="65">
        <v>25.8</v>
      </c>
      <c r="Q19" s="65" t="s">
        <v>153</v>
      </c>
      <c r="R19" s="65">
        <v>19.899999999999999</v>
      </c>
      <c r="S19" s="65">
        <v>20.399999999999999</v>
      </c>
      <c r="T19" s="65">
        <v>87</v>
      </c>
    </row>
    <row r="20" spans="1:20" x14ac:dyDescent="0.2">
      <c r="A20" s="2" t="s">
        <v>11</v>
      </c>
      <c r="B20" s="65">
        <v>11.1</v>
      </c>
      <c r="C20" s="65">
        <v>20.7</v>
      </c>
      <c r="D20" s="65">
        <v>15.6</v>
      </c>
      <c r="E20" s="65">
        <v>26.7</v>
      </c>
      <c r="F20" s="65" t="s">
        <v>154</v>
      </c>
      <c r="G20" s="65">
        <v>6</v>
      </c>
      <c r="H20" s="65" t="s">
        <v>155</v>
      </c>
      <c r="I20" s="65">
        <v>85.1</v>
      </c>
      <c r="J20" s="65">
        <v>273.7</v>
      </c>
      <c r="K20" s="65">
        <v>1.3</v>
      </c>
      <c r="L20" s="65">
        <v>12.1</v>
      </c>
      <c r="M20" s="65" t="s">
        <v>156</v>
      </c>
      <c r="N20" s="65">
        <v>88.3</v>
      </c>
      <c r="O20" s="65">
        <v>17</v>
      </c>
      <c r="P20" s="65">
        <v>27.7</v>
      </c>
      <c r="Q20" s="65" t="s">
        <v>157</v>
      </c>
      <c r="R20" s="65">
        <v>16.600000000000001</v>
      </c>
      <c r="S20" s="65">
        <v>17</v>
      </c>
      <c r="T20" s="65">
        <v>48.7</v>
      </c>
    </row>
    <row r="21" spans="1:20" x14ac:dyDescent="0.2">
      <c r="A21" s="2" t="s">
        <v>12</v>
      </c>
      <c r="B21" s="65">
        <v>6.3</v>
      </c>
      <c r="C21" s="65">
        <v>16.7</v>
      </c>
      <c r="D21" s="65">
        <v>11.2</v>
      </c>
      <c r="E21" s="65">
        <v>21.2</v>
      </c>
      <c r="F21" s="65" t="s">
        <v>158</v>
      </c>
      <c r="G21" s="65">
        <v>0.2</v>
      </c>
      <c r="H21" s="65" t="s">
        <v>159</v>
      </c>
      <c r="I21" s="65">
        <v>88.6</v>
      </c>
      <c r="J21" s="65">
        <v>206.6</v>
      </c>
      <c r="K21" s="65">
        <v>1.1000000000000001</v>
      </c>
      <c r="L21" s="65">
        <v>11.6</v>
      </c>
      <c r="M21" s="65" t="s">
        <v>160</v>
      </c>
      <c r="N21" s="65">
        <v>11.2</v>
      </c>
      <c r="O21" s="65">
        <v>15</v>
      </c>
      <c r="P21" s="65">
        <v>2.7</v>
      </c>
      <c r="Q21" s="65" t="s">
        <v>161</v>
      </c>
      <c r="R21" s="65">
        <v>12.7</v>
      </c>
      <c r="S21" s="65">
        <v>13.4</v>
      </c>
      <c r="T21" s="65">
        <v>26.1</v>
      </c>
    </row>
    <row r="22" spans="1:20" ht="13.5" thickBot="1" x14ac:dyDescent="0.25">
      <c r="A22" s="28" t="s">
        <v>13</v>
      </c>
      <c r="B22" s="65">
        <v>4</v>
      </c>
      <c r="C22" s="65">
        <v>11.7</v>
      </c>
      <c r="D22" s="65">
        <v>7.5</v>
      </c>
      <c r="E22" s="65">
        <v>19.600000000000001</v>
      </c>
      <c r="F22" s="65" t="s">
        <v>162</v>
      </c>
      <c r="G22" s="65">
        <v>-2</v>
      </c>
      <c r="H22" s="65" t="s">
        <v>163</v>
      </c>
      <c r="I22" s="65">
        <v>87.8</v>
      </c>
      <c r="J22" s="65">
        <v>157.5</v>
      </c>
      <c r="K22" s="65">
        <v>1.4</v>
      </c>
      <c r="L22" s="65">
        <v>14.1</v>
      </c>
      <c r="M22" s="65" t="s">
        <v>164</v>
      </c>
      <c r="N22" s="65">
        <v>25.9</v>
      </c>
      <c r="O22" s="65">
        <v>17</v>
      </c>
      <c r="P22" s="65">
        <v>8.1999999999999993</v>
      </c>
      <c r="Q22" s="65" t="s">
        <v>164</v>
      </c>
      <c r="R22" s="65">
        <v>8.4</v>
      </c>
      <c r="S22" s="65">
        <v>9.1</v>
      </c>
      <c r="T22" s="65">
        <v>20.7</v>
      </c>
    </row>
    <row r="23" spans="1:20" ht="13.5" thickTop="1" x14ac:dyDescent="0.2">
      <c r="A23" s="67" t="s">
        <v>32</v>
      </c>
      <c r="B23" s="68">
        <v>9.3000000000000007</v>
      </c>
      <c r="C23" s="68">
        <v>21.6</v>
      </c>
      <c r="D23" s="68">
        <v>15</v>
      </c>
      <c r="E23" s="68">
        <v>40.4</v>
      </c>
      <c r="F23" s="68" t="s">
        <v>142</v>
      </c>
      <c r="G23" s="68">
        <v>-4.9000000000000004</v>
      </c>
      <c r="H23" s="68" t="s">
        <v>120</v>
      </c>
      <c r="I23" s="68">
        <v>73.8</v>
      </c>
      <c r="J23" s="68">
        <v>5649</v>
      </c>
      <c r="K23" s="68">
        <v>1.6</v>
      </c>
      <c r="L23" s="68">
        <v>19.5</v>
      </c>
      <c r="M23" s="68" t="s">
        <v>124</v>
      </c>
      <c r="N23" s="68">
        <v>561.9</v>
      </c>
      <c r="O23" s="68">
        <v>141</v>
      </c>
      <c r="P23" s="68">
        <v>32.299999999999997</v>
      </c>
      <c r="Q23" s="68" t="s">
        <v>141</v>
      </c>
      <c r="R23" s="68">
        <v>16.899999999999999</v>
      </c>
      <c r="S23" s="68">
        <v>16.8</v>
      </c>
      <c r="T23" s="68">
        <v>1076.0999999999999</v>
      </c>
    </row>
    <row r="26" spans="1:20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34</v>
      </c>
      <c r="C28" s="1"/>
      <c r="D28" s="1"/>
      <c r="F28" s="1">
        <f>'[1]Calculos heladas'!C377</f>
        <v>-0.80100000000000005</v>
      </c>
      <c r="G28" s="1" t="s">
        <v>27</v>
      </c>
      <c r="H28" s="44">
        <f>'[1]Calculos heladas'!B377</f>
        <v>45638</v>
      </c>
      <c r="I28" s="32"/>
      <c r="J28" s="1"/>
    </row>
    <row r="29" spans="1:20" x14ac:dyDescent="0.2">
      <c r="A29" s="1"/>
      <c r="B29" s="1" t="s">
        <v>35</v>
      </c>
      <c r="C29" s="1"/>
      <c r="D29" s="1"/>
      <c r="F29" s="1">
        <f>'[1]Calculos heladas'!C376</f>
        <v>-0.26500000000000001</v>
      </c>
      <c r="G29" s="1" t="s">
        <v>27</v>
      </c>
      <c r="H29" s="44">
        <f>'[1]Calculos heladas'!B376</f>
        <v>45364</v>
      </c>
      <c r="I29" s="32"/>
      <c r="J29" s="1"/>
    </row>
    <row r="30" spans="1:20" x14ac:dyDescent="0.2">
      <c r="A30" s="1"/>
      <c r="B30" s="1" t="s">
        <v>36</v>
      </c>
      <c r="C30" s="1"/>
      <c r="D30" s="1"/>
      <c r="F30" s="6">
        <f>'[1]Calculos heladas'!B378</f>
        <v>273</v>
      </c>
      <c r="G30" s="1" t="s">
        <v>37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f>'[1]Calculos heladas'!B371</f>
        <v>10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f>'[1]Calculos heladas'!B372</f>
        <v>6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f>'[1]Calculos heladas'!B373</f>
        <v>5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f>'[1]Calculos heladas'!B374</f>
        <v>0</v>
      </c>
      <c r="G37" s="1" t="s">
        <v>37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zoomScaleNormal="100" workbookViewId="0"/>
  </sheetViews>
  <sheetFormatPr baseColWidth="10" defaultRowHeight="12.75" x14ac:dyDescent="0.2"/>
  <cols>
    <col min="2" max="2" width="7.140625" customWidth="1"/>
    <col min="3" max="3" width="7.5703125" bestFit="1" customWidth="1"/>
    <col min="4" max="4" width="6" bestFit="1" customWidth="1"/>
    <col min="5" max="5" width="7.5703125" bestFit="1" customWidth="1"/>
    <col min="6" max="6" width="5.28515625" bestFit="1" customWidth="1"/>
    <col min="7" max="7" width="7.5703125" bestFit="1" customWidth="1"/>
    <col min="8" max="8" width="6.42578125" bestFit="1" customWidth="1"/>
    <col min="9" max="10" width="5.7109375" bestFit="1" customWidth="1"/>
    <col min="11" max="11" width="7.5703125" bestFit="1" customWidth="1"/>
    <col min="12" max="12" width="7.42578125" bestFit="1" customWidth="1"/>
    <col min="13" max="13" width="7.5703125" bestFit="1" customWidth="1"/>
    <col min="14" max="14" width="5.7109375" bestFit="1" customWidth="1"/>
    <col min="15" max="15" width="7.5703125" bestFit="1" customWidth="1"/>
    <col min="16" max="16" width="5.5703125" bestFit="1" customWidth="1"/>
    <col min="17" max="17" width="7.5703125" bestFit="1" customWidth="1"/>
    <col min="18" max="18" width="7.140625" customWidth="1"/>
    <col min="19" max="19" width="5.140625" customWidth="1"/>
    <col min="20" max="20" width="7.5703125" customWidth="1"/>
    <col min="21" max="21" width="5.85546875" customWidth="1"/>
    <col min="22" max="22" width="5.7109375" bestFit="1" customWidth="1"/>
    <col min="23" max="23" width="7.5703125" bestFit="1" customWidth="1"/>
  </cols>
  <sheetData>
    <row r="1" spans="1:26" x14ac:dyDescent="0.2">
      <c r="A1" s="1"/>
      <c r="B1" s="2" t="s">
        <v>70</v>
      </c>
      <c r="C1" s="2">
        <v>2005</v>
      </c>
      <c r="D1" s="2" t="s">
        <v>69</v>
      </c>
      <c r="E1" s="48">
        <v>2024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6" x14ac:dyDescent="0.2">
      <c r="A2" s="1"/>
      <c r="B2" s="2" t="s">
        <v>46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6" x14ac:dyDescent="0.2">
      <c r="B3" s="21" t="s">
        <v>47</v>
      </c>
      <c r="C3" s="21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5"/>
      <c r="O4" s="1"/>
      <c r="P4" s="1"/>
      <c r="Q4" s="1"/>
      <c r="R4" s="1"/>
      <c r="S4" s="1"/>
      <c r="T4" s="1"/>
      <c r="U4" s="1"/>
      <c r="V4" s="1"/>
      <c r="W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"/>
      <c r="O5" s="1"/>
      <c r="P5" s="1"/>
      <c r="Q5" s="1"/>
      <c r="R5" s="1"/>
      <c r="S5" s="1"/>
      <c r="T5" s="1"/>
      <c r="U5" s="1"/>
      <c r="V5" s="1"/>
      <c r="W5" s="1"/>
    </row>
    <row r="6" spans="1:26" x14ac:dyDescent="0.2">
      <c r="A6" s="1"/>
      <c r="B6" s="2" t="s">
        <v>52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5"/>
      <c r="O6" s="1"/>
      <c r="P6" s="1"/>
      <c r="Q6" s="1"/>
      <c r="R6" s="1"/>
      <c r="S6" s="1"/>
      <c r="T6" s="1"/>
      <c r="U6" s="1"/>
      <c r="V6" s="1"/>
      <c r="W6" s="1"/>
      <c r="Y6" s="21" t="s">
        <v>77</v>
      </c>
    </row>
    <row r="7" spans="1:26" x14ac:dyDescent="0.2">
      <c r="A7" s="2"/>
      <c r="B7" s="2" t="s">
        <v>55</v>
      </c>
      <c r="C7" s="2"/>
      <c r="D7" s="1"/>
      <c r="E7" s="1"/>
      <c r="F7" s="1"/>
      <c r="G7" s="1"/>
      <c r="H7" s="1"/>
      <c r="I7" s="1"/>
      <c r="J7" s="1"/>
      <c r="K7" s="1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3"/>
    </row>
    <row r="9" spans="1:26" x14ac:dyDescent="0.2">
      <c r="A9" s="1"/>
      <c r="B9" s="22" t="s">
        <v>14</v>
      </c>
      <c r="C9" s="22"/>
      <c r="D9" s="22" t="s">
        <v>15</v>
      </c>
      <c r="E9" s="22"/>
      <c r="F9" s="22" t="s">
        <v>16</v>
      </c>
      <c r="G9" s="38"/>
      <c r="H9" s="39" t="s">
        <v>17</v>
      </c>
      <c r="I9" s="39" t="s">
        <v>19</v>
      </c>
      <c r="J9" s="22" t="s">
        <v>20</v>
      </c>
      <c r="K9" s="22"/>
      <c r="L9" s="22" t="s">
        <v>21</v>
      </c>
      <c r="M9" s="22"/>
      <c r="N9" s="22" t="s">
        <v>22</v>
      </c>
      <c r="O9" s="22"/>
      <c r="P9" s="22" t="s">
        <v>24</v>
      </c>
      <c r="Q9" s="22"/>
      <c r="R9" s="22" t="s">
        <v>74</v>
      </c>
      <c r="S9" s="22"/>
      <c r="T9" s="22" t="s">
        <v>75</v>
      </c>
      <c r="U9" s="22"/>
      <c r="V9" s="22" t="s">
        <v>48</v>
      </c>
      <c r="W9" s="1"/>
      <c r="Y9" s="39" t="s">
        <v>78</v>
      </c>
      <c r="Z9" s="39" t="s">
        <v>79</v>
      </c>
    </row>
    <row r="10" spans="1:26" x14ac:dyDescent="0.2">
      <c r="A10" s="23"/>
      <c r="B10" s="24" t="s">
        <v>27</v>
      </c>
      <c r="C10" s="40" t="s">
        <v>53</v>
      </c>
      <c r="D10" s="24" t="s">
        <v>27</v>
      </c>
      <c r="E10" s="40" t="s">
        <v>53</v>
      </c>
      <c r="F10" s="24" t="s">
        <v>27</v>
      </c>
      <c r="G10" s="40" t="s">
        <v>53</v>
      </c>
      <c r="H10" s="41" t="s">
        <v>54</v>
      </c>
      <c r="I10" s="41" t="s">
        <v>54</v>
      </c>
      <c r="J10" s="24" t="s">
        <v>28</v>
      </c>
      <c r="K10" s="40" t="s">
        <v>53</v>
      </c>
      <c r="L10" s="24" t="s">
        <v>29</v>
      </c>
      <c r="M10" s="40" t="s">
        <v>53</v>
      </c>
      <c r="N10" s="24" t="s">
        <v>30</v>
      </c>
      <c r="O10" s="40" t="s">
        <v>53</v>
      </c>
      <c r="P10" s="24" t="s">
        <v>31</v>
      </c>
      <c r="Q10" s="40" t="s">
        <v>53</v>
      </c>
      <c r="R10" s="40"/>
      <c r="S10" s="40" t="s">
        <v>53</v>
      </c>
      <c r="T10" s="24" t="s">
        <v>27</v>
      </c>
      <c r="U10" s="40" t="s">
        <v>53</v>
      </c>
      <c r="V10" s="24" t="s">
        <v>31</v>
      </c>
      <c r="W10" s="40" t="s">
        <v>53</v>
      </c>
      <c r="Y10" s="52" t="s">
        <v>80</v>
      </c>
      <c r="Z10" s="52" t="s">
        <v>80</v>
      </c>
    </row>
    <row r="11" spans="1:26" x14ac:dyDescent="0.2">
      <c r="A11" s="2" t="s">
        <v>2</v>
      </c>
      <c r="B11" s="5">
        <f>AVERAGE('2005:2023'!B11)</f>
        <v>1.2474057724957555</v>
      </c>
      <c r="C11" s="47">
        <f>STDEV('2005:2023'!B11)/SQRT(1+E$1-C$1)</f>
        <v>0.18067698344130359</v>
      </c>
      <c r="D11" s="5">
        <f>AVERAGE('2005:2023'!C11)</f>
        <v>10.696684210526316</v>
      </c>
      <c r="E11" s="47">
        <f>STDEV('2005:2023'!C11)/SQRT(1+E$1-C$1)</f>
        <v>0.3081969760976333</v>
      </c>
      <c r="F11" s="5">
        <f>AVERAGE('2005:2023'!D11)</f>
        <v>5.6216096302351914</v>
      </c>
      <c r="G11" s="47">
        <f>STDEV('2005:2023'!D11)/SQRT(1+E$1-C$1)</f>
        <v>0.20743442380111368</v>
      </c>
      <c r="H11" s="5">
        <f>MAX('2005:2023'!E11)</f>
        <v>19.86</v>
      </c>
      <c r="I11" s="5">
        <f>MIN('2005:2023'!G11)</f>
        <v>-7.08</v>
      </c>
      <c r="J11" s="5">
        <f>AVERAGE('2005:2023'!I11)</f>
        <v>81.707577002733331</v>
      </c>
      <c r="K11" s="47">
        <f>STDEV('2005:2023'!I11)/SQRT(1+E$1-C$1)</f>
        <v>0.86395904259000722</v>
      </c>
      <c r="L11" s="5">
        <f>AVERAGE('2005:2023'!J11)</f>
        <v>201.96547368421056</v>
      </c>
      <c r="M11" s="47">
        <f>STDEV('2005:2023'!J11)/SQRT(1+E$1-C$1)</f>
        <v>5.5858563704176465</v>
      </c>
      <c r="N11" s="5">
        <f>AVERAGE('2005:2023'!K11)</f>
        <v>1.6431543257594914</v>
      </c>
      <c r="O11" s="47">
        <f>STDEV('2005:2023'!K11)/SQRT(1+E$1-C$1)</f>
        <v>8.3690449538954936E-2</v>
      </c>
      <c r="P11" s="5">
        <f>AVERAGE('2005:2023'!N11)</f>
        <v>31.758947368421058</v>
      </c>
      <c r="Q11" s="47">
        <f>STDEV('2005:2023'!N11)/SQRT(1+E$1-C$1)</f>
        <v>5.1771614474180323</v>
      </c>
      <c r="R11" s="5">
        <f>AVERAGE('2005:2023'!O11)</f>
        <v>15.055555555555555</v>
      </c>
      <c r="S11" s="47">
        <f>STDEV('2005:2023'!O11)/SQRT(1+E$1-C$1)</f>
        <v>0.90901440557478697</v>
      </c>
      <c r="T11" s="5">
        <f>AVERAGE('2005:2023'!R11)</f>
        <v>5.8989251744452078</v>
      </c>
      <c r="U11" s="47">
        <f>STDEV('2005:2023'!R11)/SQRT(1+E$1-C$1)</f>
        <v>0.171326656721037</v>
      </c>
      <c r="V11" s="5">
        <f>AVERAGE('2005:2023'!S11)</f>
        <v>25.708794435467336</v>
      </c>
      <c r="W11" s="47">
        <f>STDEV('2005:2023'!S11)/SQRT(1+E$1-C$1)</f>
        <v>1.4099759613756948</v>
      </c>
      <c r="Y11">
        <f>MAX('2005:2023'!N11)</f>
        <v>110.48400000000001</v>
      </c>
      <c r="Z11">
        <f>MIN('2005:2023'!N11)</f>
        <v>6.55</v>
      </c>
    </row>
    <row r="12" spans="1:26" x14ac:dyDescent="0.2">
      <c r="A12" s="2" t="s">
        <v>3</v>
      </c>
      <c r="B12" s="5">
        <f>AVERAGE('2005:2023'!B12)</f>
        <v>1.6397825382421571</v>
      </c>
      <c r="C12" s="47">
        <f>STDEV('2005:2023'!B12)/SQRT(1+E$1-C$1)</f>
        <v>0.33507017793711863</v>
      </c>
      <c r="D12" s="5">
        <f>AVERAGE('2005:2023'!C12)</f>
        <v>12.839331151153749</v>
      </c>
      <c r="E12" s="47">
        <f>STDEV('2005:2023'!C12)/SQRT(1+E$1-C$1)</f>
        <v>0.49830949755476295</v>
      </c>
      <c r="F12" s="5">
        <f>AVERAGE('2005:2023'!D12)</f>
        <v>6.8356197574958895</v>
      </c>
      <c r="G12" s="47">
        <f>STDEV('2005:2023'!D12)/SQRT(1+E$1-C$1)</f>
        <v>0.35087500695282786</v>
      </c>
      <c r="H12" s="5">
        <f>MAX('2005:2023'!E12)</f>
        <v>22.97</v>
      </c>
      <c r="I12" s="5">
        <f>MIN('2005:2023'!G12)</f>
        <v>-6.87</v>
      </c>
      <c r="J12" s="5">
        <f>AVERAGE('2005:2023'!I12)</f>
        <v>75.863513604011089</v>
      </c>
      <c r="K12" s="47">
        <f>STDEV('2005:2023'!I12)/SQRT(1+E$1-C$1)</f>
        <v>1.0763922829551247</v>
      </c>
      <c r="L12" s="5">
        <f>AVERAGE('2005:2023'!J12)</f>
        <v>279.15157894736836</v>
      </c>
      <c r="M12" s="47">
        <f>STDEV('2005:2023'!J12)/SQRT(1+E$1-C$1)</f>
        <v>7.3514240084324092</v>
      </c>
      <c r="N12" s="5">
        <f>AVERAGE('2005:2023'!K12)</f>
        <v>1.9319551224926617</v>
      </c>
      <c r="O12" s="47">
        <f>STDEV('2005:2023'!K12)/SQRT(1+E$1-C$1)</f>
        <v>0.1117483160184472</v>
      </c>
      <c r="P12" s="5">
        <f>AVERAGE('2005:2023'!N12)</f>
        <v>29.504999999999995</v>
      </c>
      <c r="Q12" s="47">
        <f>STDEV('2005:2023'!N12)/SQRT(1+E$1-C$1)</f>
        <v>4.4865602791992965</v>
      </c>
      <c r="R12" s="5">
        <f>AVERAGE('2005:2023'!O12)</f>
        <v>11.833333333333334</v>
      </c>
      <c r="S12" s="47">
        <f>STDEV('2005:2023'!O12)/SQRT(1+E$1-C$1)</f>
        <v>1.0095135695268407</v>
      </c>
      <c r="T12" s="5">
        <f>AVERAGE('2005:2023'!R12)</f>
        <v>7.1949935902880044</v>
      </c>
      <c r="U12" s="47">
        <f>STDEV('2005:2023'!R12)/SQRT(1+E$1-C$1)</f>
        <v>0.28264371413758071</v>
      </c>
      <c r="V12" s="5">
        <f>AVERAGE('2005:2023'!S12)</f>
        <v>39.003196051976254</v>
      </c>
      <c r="W12" s="47">
        <f>STDEV('2005:2023'!S12)/SQRT(1+E$1-C$1)</f>
        <v>2.0897305276484519</v>
      </c>
      <c r="Y12">
        <f>MAX('2005:2023'!N12)</f>
        <v>72.27</v>
      </c>
      <c r="Z12">
        <f>MIN('2005:2023'!N12)</f>
        <v>0.434</v>
      </c>
    </row>
    <row r="13" spans="1:26" x14ac:dyDescent="0.2">
      <c r="A13" s="2" t="s">
        <v>4</v>
      </c>
      <c r="B13" s="5">
        <f>AVERAGE('2005:2023'!B13)</f>
        <v>4.0382329614358481</v>
      </c>
      <c r="C13" s="47">
        <f>STDEV('2005:2023'!B13)/SQRT(1+E$1-C$1)</f>
        <v>0.18883895370384252</v>
      </c>
      <c r="D13" s="5">
        <f>AVERAGE('2005:2023'!C13)</f>
        <v>16.351776558331313</v>
      </c>
      <c r="E13" s="47">
        <f>STDEV('2005:2023'!C13)/SQRT(1+E$1-C$1)</f>
        <v>0.38381162777042421</v>
      </c>
      <c r="F13" s="5">
        <f>AVERAGE('2005:2023'!D13)</f>
        <v>9.8565100074656247</v>
      </c>
      <c r="G13" s="47">
        <f>STDEV('2005:2023'!D13)/SQRT(1+E$1-C$1)</f>
        <v>0.19152665638623359</v>
      </c>
      <c r="H13" s="5">
        <f>MAX('2005:2023'!E13)</f>
        <v>27.96</v>
      </c>
      <c r="I13" s="5">
        <f>MIN('2005:2023'!G13)</f>
        <v>-9.02</v>
      </c>
      <c r="J13" s="5">
        <f>AVERAGE('2005:2023'!I13)</f>
        <v>70.262550872390378</v>
      </c>
      <c r="K13" s="47">
        <f>STDEV('2005:2023'!I13)/SQRT(1+E$1-C$1)</f>
        <v>1.3916660118788202</v>
      </c>
      <c r="L13" s="5">
        <f>AVERAGE('2005:2023'!J13)</f>
        <v>445.35026315789469</v>
      </c>
      <c r="M13" s="47">
        <f>STDEV('2005:2023'!J13)/SQRT(1+E$1-C$1)</f>
        <v>12.763202799420137</v>
      </c>
      <c r="N13" s="5">
        <f>AVERAGE('2005:2023'!K13)</f>
        <v>2.0105686745765836</v>
      </c>
      <c r="O13" s="47">
        <f>STDEV('2005:2023'!K13)/SQRT(1+E$1-C$1)</f>
        <v>5.4947825209492158E-2</v>
      </c>
      <c r="P13" s="5">
        <f>AVERAGE('2005:2023'!N13)</f>
        <v>43.215263157894746</v>
      </c>
      <c r="Q13" s="47">
        <f>STDEV('2005:2023'!N13)/SQRT(1+E$1-C$1)</f>
        <v>8.0076252343355332</v>
      </c>
      <c r="R13" s="5">
        <f>AVERAGE('2005:2023'!O13)</f>
        <v>11.333333333333334</v>
      </c>
      <c r="S13" s="47">
        <f>STDEV('2005:2023'!O13)/SQRT(1+E$1-C$1)</f>
        <v>1.1114378604524224</v>
      </c>
      <c r="T13" s="5">
        <f>AVERAGE('2005:2023'!R13)</f>
        <v>10.652046788696607</v>
      </c>
      <c r="U13" s="47">
        <f>STDEV('2005:2023'!R13)/SQRT(1+E$1-C$1)</f>
        <v>0.19346315724534019</v>
      </c>
      <c r="V13" s="5">
        <f>AVERAGE('2005:2023'!S13)</f>
        <v>69.052309072634785</v>
      </c>
      <c r="W13" s="47">
        <f>STDEV('2005:2023'!S13)/SQRT(1+E$1-C$1)</f>
        <v>3.7838050184091072</v>
      </c>
      <c r="Y13">
        <f>MAX('2005:2023'!N13)</f>
        <v>127.4</v>
      </c>
      <c r="Z13">
        <f>MIN('2005:2023'!N13)</f>
        <v>3.6</v>
      </c>
    </row>
    <row r="14" spans="1:26" x14ac:dyDescent="0.2">
      <c r="A14" s="2" t="s">
        <v>5</v>
      </c>
      <c r="B14" s="5">
        <f>AVERAGE('2005:2023'!B14)</f>
        <v>6.9881105263157899</v>
      </c>
      <c r="C14" s="47">
        <f>STDEV('2005:2023'!B14)/SQRT(1+E$1-C$1)</f>
        <v>0.21109847719583083</v>
      </c>
      <c r="D14" s="5">
        <f>AVERAGE('2005:2023'!C14)</f>
        <v>19.566666666666666</v>
      </c>
      <c r="E14" s="47">
        <f>STDEV('2005:2023'!C14)/SQRT(1+E$1-C$1)</f>
        <v>0.36135322652632801</v>
      </c>
      <c r="F14" s="5">
        <f>AVERAGE('2005:2023'!D14)</f>
        <v>12.921802669683961</v>
      </c>
      <c r="G14" s="47">
        <f>STDEV('2005:2023'!D14)/SQRT(1+E$1-C$1)</f>
        <v>0.25929646901002884</v>
      </c>
      <c r="H14" s="5">
        <f>MAX('2005:2023'!E14)</f>
        <v>31.61</v>
      </c>
      <c r="I14" s="5">
        <f>MIN('2005:2023'!G14)</f>
        <v>-1.4019999999999999</v>
      </c>
      <c r="J14" s="5">
        <f>AVERAGE('2005:2023'!I14)</f>
        <v>68.825822889448816</v>
      </c>
      <c r="K14" s="47">
        <f>STDEV('2005:2023'!I14)/SQRT(1+E$1-C$1)</f>
        <v>1.3897773121095864</v>
      </c>
      <c r="L14" s="5">
        <f>AVERAGE('2005:2023'!J14)</f>
        <v>556.11573684210521</v>
      </c>
      <c r="M14" s="47">
        <f>STDEV('2005:2023'!J14)/SQRT(1+E$1-C$1)</f>
        <v>11.541822562567383</v>
      </c>
      <c r="N14" s="5">
        <f>AVERAGE('2005:2023'!K14)</f>
        <v>1.7824234703558539</v>
      </c>
      <c r="O14" s="47">
        <f>STDEV('2005:2023'!K14)/SQRT(1+E$1-C$1)</f>
        <v>7.3153921753253637E-2</v>
      </c>
      <c r="P14" s="5">
        <f>AVERAGE('2005:2023'!N14)</f>
        <v>50.511578947368427</v>
      </c>
      <c r="Q14" s="47">
        <f>STDEV('2005:2023'!N14)/SQRT(1+E$1-C$1)</f>
        <v>7.3201717759580021</v>
      </c>
      <c r="R14" s="5">
        <f>AVERAGE('2005:2023'!O14)</f>
        <v>12.5</v>
      </c>
      <c r="S14" s="47">
        <f>STDEV('2005:2023'!O14)/SQRT(1+E$1-C$1)</f>
        <v>0.82337183366361766</v>
      </c>
      <c r="T14" s="5">
        <f>AVERAGE('2005:2023'!R14)</f>
        <v>14.939355821513001</v>
      </c>
      <c r="U14" s="47">
        <f>STDEV('2005:2023'!R14)/SQRT(1+E$1-C$1)</f>
        <v>0.26025290828474057</v>
      </c>
      <c r="V14" s="5">
        <f>AVERAGE('2005:2023'!S14)</f>
        <v>91.742667385353741</v>
      </c>
      <c r="W14" s="47">
        <f>STDEV('2005:2023'!S14)/SQRT(1+E$1-C$1)</f>
        <v>4.5295180689099155</v>
      </c>
      <c r="Y14">
        <f>MAX('2005:2023'!N14)</f>
        <v>137.61000000000001</v>
      </c>
      <c r="Z14">
        <f>MIN('2005:2023'!N14)</f>
        <v>12.2</v>
      </c>
    </row>
    <row r="15" spans="1:26" x14ac:dyDescent="0.2">
      <c r="A15" s="2" t="s">
        <v>6</v>
      </c>
      <c r="B15" s="5">
        <f>AVERAGE('2005:2023'!B15)</f>
        <v>10.266003395585738</v>
      </c>
      <c r="C15" s="47">
        <f>STDEV('2005:2023'!B15)/SQRT(1+E$1-C$1)</f>
        <v>0.26026442612229955</v>
      </c>
      <c r="D15" s="5">
        <f>AVERAGE('2005:2023'!C15)</f>
        <v>23.478964346349748</v>
      </c>
      <c r="E15" s="47">
        <f>STDEV('2005:2023'!C15)/SQRT(1+E$1-C$1)</f>
        <v>0.45981454068716493</v>
      </c>
      <c r="F15" s="5">
        <f>AVERAGE('2005:2023'!D15)</f>
        <v>16.548496745897001</v>
      </c>
      <c r="G15" s="47">
        <f>STDEV('2005:2023'!D15)/SQRT(1+E$1-C$1)</f>
        <v>0.34611904750915751</v>
      </c>
      <c r="H15" s="5">
        <f>MAX('2005:2023'!E15)</f>
        <v>34.19</v>
      </c>
      <c r="I15" s="5">
        <f>MIN('2005:2023'!G15)</f>
        <v>-0.15</v>
      </c>
      <c r="J15" s="5">
        <f>AVERAGE('2005:2023'!I15)</f>
        <v>65.317756083757786</v>
      </c>
      <c r="K15" s="47">
        <f>STDEV('2005:2023'!I15)/SQRT(1+E$1-C$1)</f>
        <v>1.0451672482440619</v>
      </c>
      <c r="L15" s="5">
        <f>AVERAGE('2005:2023'!J15)</f>
        <v>689.64847368421067</v>
      </c>
      <c r="M15" s="47">
        <f>STDEV('2005:2023'!J15)/SQRT(1+E$1-C$1)</f>
        <v>12.465250368606593</v>
      </c>
      <c r="N15" s="5">
        <f>AVERAGE('2005:2023'!K15)</f>
        <v>1.7063210597057161</v>
      </c>
      <c r="O15" s="47">
        <f>STDEV('2005:2023'!K15)/SQRT(1+E$1-C$1)</f>
        <v>9.3106921160882206E-2</v>
      </c>
      <c r="P15" s="5">
        <f>AVERAGE('2005:2023'!N15)</f>
        <v>51.873789473684219</v>
      </c>
      <c r="Q15" s="47">
        <f>STDEV('2005:2023'!N15)/SQRT(1+E$1-C$1)</f>
        <v>7.279590536248489</v>
      </c>
      <c r="R15" s="5">
        <f>AVERAGE('2005:2023'!O15)</f>
        <v>10.333333333333334</v>
      </c>
      <c r="S15" s="47">
        <f>STDEV('2005:2023'!O15)/SQRT(1+E$1-C$1)</f>
        <v>1.0116963041173501</v>
      </c>
      <c r="T15" s="5">
        <f>AVERAGE('2005:2023'!R15)</f>
        <v>19.500436827956989</v>
      </c>
      <c r="U15" s="47">
        <f>STDEV('2005:2023'!R15)/SQRT(1+E$1-C$1)</f>
        <v>0.34052684627616076</v>
      </c>
      <c r="V15" s="5">
        <f>AVERAGE('2005:2023'!S15)</f>
        <v>124.647906116595</v>
      </c>
      <c r="W15" s="47">
        <f>STDEV('2005:2023'!S15)/SQRT(1+E$1-C$1)</f>
        <v>6.3918382653185501</v>
      </c>
      <c r="Y15">
        <f>MAX('2005:2023'!N15)</f>
        <v>137.61000000000001</v>
      </c>
      <c r="Z15">
        <f>MIN('2005:2023'!N15)</f>
        <v>1.7</v>
      </c>
    </row>
    <row r="16" spans="1:26" x14ac:dyDescent="0.2">
      <c r="A16" s="2" t="s">
        <v>7</v>
      </c>
      <c r="B16" s="5">
        <f>AVERAGE('2005:2023'!B16)</f>
        <v>14.059929824561406</v>
      </c>
      <c r="C16" s="47">
        <f>STDEV('2005:2023'!B16)/SQRT(1+E$1-C$1)</f>
        <v>0.25433866647598491</v>
      </c>
      <c r="D16" s="5">
        <f>AVERAGE('2005:2023'!C16)</f>
        <v>28.451736842105262</v>
      </c>
      <c r="E16" s="47">
        <f>STDEV('2005:2023'!C16)/SQRT(1+E$1-C$1)</f>
        <v>0.41662329298613354</v>
      </c>
      <c r="F16" s="5">
        <f>AVERAGE('2005:2023'!D16)</f>
        <v>20.746620979532164</v>
      </c>
      <c r="G16" s="47">
        <f>STDEV('2005:2023'!D16)/SQRT(1+E$1-C$1)</f>
        <v>0.30587032844197376</v>
      </c>
      <c r="H16" s="5">
        <f>MAX('2005:2023'!E16)</f>
        <v>42.27</v>
      </c>
      <c r="I16" s="5">
        <f>MIN('2005:2023'!G16)</f>
        <v>4.9279999999999999</v>
      </c>
      <c r="J16" s="5">
        <f>AVERAGE('2005:2023'!I16)</f>
        <v>62.157006213450302</v>
      </c>
      <c r="K16" s="47">
        <f>STDEV('2005:2023'!I16)/SQRT(1+E$1-C$1)</f>
        <v>1.0036191362762479</v>
      </c>
      <c r="L16" s="5">
        <f>AVERAGE('2005:2023'!J16)</f>
        <v>737.80752631578957</v>
      </c>
      <c r="M16" s="47">
        <f>STDEV('2005:2023'!J16)/SQRT(1+E$1-C$1)</f>
        <v>6.3490095178383772</v>
      </c>
      <c r="N16" s="5">
        <f>AVERAGE('2005:2023'!K16)</f>
        <v>1.5207004751461988</v>
      </c>
      <c r="O16" s="47">
        <f>STDEV('2005:2023'!K16)/SQRT(1+E$1-C$1)</f>
        <v>6.94737981106964E-2</v>
      </c>
      <c r="P16" s="5">
        <f>AVERAGE('2005:2023'!N16)</f>
        <v>37.046789473684214</v>
      </c>
      <c r="Q16" s="47">
        <f>STDEV('2005:2023'!N16)/SQRT(1+E$1-C$1)</f>
        <v>5.2646760576606502</v>
      </c>
      <c r="R16" s="5">
        <f>AVERAGE('2005:2023'!O16)</f>
        <v>8.6666666666666661</v>
      </c>
      <c r="S16" s="47">
        <f>STDEV('2005:2023'!O16)/SQRT(1+E$1-C$1)</f>
        <v>0.51449575542752646</v>
      </c>
      <c r="T16" s="5">
        <f>AVERAGE('2005:2023'!R16)</f>
        <v>24.179463450292388</v>
      </c>
      <c r="U16" s="47">
        <f>STDEV('2005:2023'!R16)/SQRT(1+E$1-C$1)</f>
        <v>0.42969363595314697</v>
      </c>
      <c r="V16" s="5">
        <f>AVERAGE('2005:2023'!S16)</f>
        <v>147.42129754568768</v>
      </c>
      <c r="W16" s="47">
        <f>STDEV('2005:2023'!S16)/SQRT(1+E$1-C$1)</f>
        <v>7.1282743003603457</v>
      </c>
      <c r="Y16">
        <f>MAX('2005:2023'!N16)</f>
        <v>97.806000000000012</v>
      </c>
      <c r="Z16">
        <f>MIN('2005:2023'!N16)</f>
        <v>2.8210000000000006</v>
      </c>
    </row>
    <row r="17" spans="1:26" x14ac:dyDescent="0.2">
      <c r="A17" s="2" t="s">
        <v>8</v>
      </c>
      <c r="B17" s="5">
        <f>AVERAGE('2005:2023'!B17)</f>
        <v>16.197860780984719</v>
      </c>
      <c r="C17" s="47">
        <f>STDEV('2005:2023'!B17)/SQRT(1+E$1-C$1)</f>
        <v>0.24622866378210109</v>
      </c>
      <c r="D17" s="5">
        <f>AVERAGE('2005:2023'!C17)</f>
        <v>31.315093378607816</v>
      </c>
      <c r="E17" s="47">
        <f>STDEV('2005:2023'!C17)/SQRT(1+E$1-C$1)</f>
        <v>0.31694960758970819</v>
      </c>
      <c r="F17" s="5">
        <f>AVERAGE('2005:2023'!D17)</f>
        <v>23.094506270394589</v>
      </c>
      <c r="G17" s="47">
        <f>STDEV('2005:2023'!D17)/SQRT(1+E$1-C$1)</f>
        <v>0.25142881699047376</v>
      </c>
      <c r="H17" s="5">
        <f>MAX('2005:2023'!E17)</f>
        <v>39.590000000000003</v>
      </c>
      <c r="I17" s="5">
        <f>MIN('2005:2023'!G17)</f>
        <v>8.57</v>
      </c>
      <c r="J17" s="5">
        <f>AVERAGE('2005:2023'!I17)</f>
        <v>58.800202192380397</v>
      </c>
      <c r="K17" s="47">
        <f>STDEV('2005:2023'!I17)/SQRT(1+E$1-C$1)</f>
        <v>0.77070017526251133</v>
      </c>
      <c r="L17" s="5">
        <f>AVERAGE('2005:2023'!J17)</f>
        <v>802.82757894736847</v>
      </c>
      <c r="M17" s="47">
        <f>STDEV('2005:2023'!J17)/SQRT(1+E$1-C$1)</f>
        <v>6.5552872584382742</v>
      </c>
      <c r="N17" s="5">
        <f>AVERAGE('2005:2023'!K17)</f>
        <v>1.4880712719298248</v>
      </c>
      <c r="O17" s="47">
        <f>STDEV('2005:2023'!K17)/SQRT(1+E$1-C$1)</f>
        <v>6.9727703791222492E-2</v>
      </c>
      <c r="P17" s="5">
        <f>AVERAGE('2005:2023'!N17)</f>
        <v>24.311421052631584</v>
      </c>
      <c r="Q17" s="47">
        <f>STDEV('2005:2023'!N17)/SQRT(1+E$1-C$1)</f>
        <v>4.3990162532319443</v>
      </c>
      <c r="R17" s="5">
        <f>AVERAGE('2005:2023'!O17)</f>
        <v>5</v>
      </c>
      <c r="S17" s="47">
        <f>STDEV('2005:2023'!O17)/SQRT(1+E$1-C$1)</f>
        <v>0.61834694240084231</v>
      </c>
      <c r="T17" s="5">
        <f>AVERAGE('2005:2023'!R17)</f>
        <v>27.740554612337299</v>
      </c>
      <c r="U17" s="47">
        <f>STDEV('2005:2023'!R17)/SQRT(1+E$1-C$1)</f>
        <v>0.31568045428896457</v>
      </c>
      <c r="V17" s="5">
        <f>AVERAGE('2005:2023'!S17)</f>
        <v>165.77050713202777</v>
      </c>
      <c r="W17" s="47">
        <f>STDEV('2005:2023'!S17)/SQRT(1+E$1-C$1)</f>
        <v>7.8525718518224616</v>
      </c>
      <c r="Y17">
        <f>MAX('2005:2023'!N17)</f>
        <v>66.528000000000006</v>
      </c>
      <c r="Z17">
        <f>MIN('2005:2023'!N17)</f>
        <v>0</v>
      </c>
    </row>
    <row r="18" spans="1:26" x14ac:dyDescent="0.2">
      <c r="A18" s="2" t="s">
        <v>9</v>
      </c>
      <c r="B18" s="5">
        <f>AVERAGE('2005:2023'!B18)</f>
        <v>15.767707979626485</v>
      </c>
      <c r="C18" s="47">
        <f>STDEV('2005:2023'!B18)/SQRT(1+E$1-C$1)</f>
        <v>0.22330517356383148</v>
      </c>
      <c r="D18" s="5">
        <f>AVERAGE('2005:2023'!C18)</f>
        <v>30.844770797962639</v>
      </c>
      <c r="E18" s="47">
        <f>STDEV('2005:2023'!C18)/SQRT(1+E$1-C$1)</f>
        <v>0.33970579125907441</v>
      </c>
      <c r="F18" s="5">
        <f>AVERAGE('2005:2023'!D18)</f>
        <v>22.615764623896737</v>
      </c>
      <c r="G18" s="47">
        <f>STDEV('2005:2023'!D18)/SQRT(1+E$1-C$1)</f>
        <v>0.25982384449164031</v>
      </c>
      <c r="H18" s="5">
        <f>MAX('2005:2023'!E18)</f>
        <v>41.1</v>
      </c>
      <c r="I18" s="5">
        <f>MIN('2005:2023'!G18)</f>
        <v>8.59</v>
      </c>
      <c r="J18" s="5">
        <f>AVERAGE('2005:2023'!I18)</f>
        <v>60.426964871642035</v>
      </c>
      <c r="K18" s="47">
        <f>STDEV('2005:2023'!I18)/SQRT(1+E$1-C$1)</f>
        <v>0.66343730150919977</v>
      </c>
      <c r="L18" s="5">
        <f>AVERAGE('2005:2023'!J18)</f>
        <v>705.28563157894746</v>
      </c>
      <c r="M18" s="47">
        <f>STDEV('2005:2023'!J18)/SQRT(1+E$1-C$1)</f>
        <v>5.7986364284155085</v>
      </c>
      <c r="N18" s="5">
        <f>AVERAGE('2005:2023'!K18)</f>
        <v>1.3580044213355971</v>
      </c>
      <c r="O18" s="47">
        <f>STDEV('2005:2023'!K18)/SQRT(1+E$1-C$1)</f>
        <v>6.4220416263933072E-2</v>
      </c>
      <c r="P18" s="5">
        <f>AVERAGE('2005:2023'!N18)</f>
        <v>16.920894736842104</v>
      </c>
      <c r="Q18" s="47">
        <f>STDEV('2005:2023'!N18)/SQRT(1+E$1-C$1)</f>
        <v>3.440233826754882</v>
      </c>
      <c r="R18" s="5">
        <f>AVERAGE('2005:2023'!O18)</f>
        <v>4.9444444444444446</v>
      </c>
      <c r="S18" s="47">
        <f>STDEV('2005:2023'!O18)/SQRT(1+E$1-C$1)</f>
        <v>0.51146975197908084</v>
      </c>
      <c r="T18" s="5">
        <f>AVERAGE('2005:2023'!R18)</f>
        <v>27.284325127334466</v>
      </c>
      <c r="U18" s="47">
        <f>STDEV('2005:2023'!R18)/SQRT(1+E$1-C$1)</f>
        <v>0.41470976314074581</v>
      </c>
      <c r="V18" s="5">
        <f>AVERAGE('2005:2023'!S18)</f>
        <v>141.75377934515242</v>
      </c>
      <c r="W18" s="47">
        <f>STDEV('2005:2023'!S18)/SQRT(1+E$1-C$1)</f>
        <v>6.5532510057568185</v>
      </c>
      <c r="Y18">
        <f>MAX('2005:2023'!N18)</f>
        <v>59</v>
      </c>
      <c r="Z18">
        <f>MIN('2005:2023'!N18)</f>
        <v>0</v>
      </c>
    </row>
    <row r="19" spans="1:26" x14ac:dyDescent="0.2">
      <c r="A19" s="2" t="s">
        <v>10</v>
      </c>
      <c r="B19" s="5">
        <f>AVERAGE('2005:2023'!B19)</f>
        <v>12.940285964912283</v>
      </c>
      <c r="C19" s="47">
        <f>STDEV('2005:2023'!B19)/SQRT(1+E$1-C$1)</f>
        <v>0.25862812727543516</v>
      </c>
      <c r="D19" s="5">
        <f>AVERAGE('2005:2023'!C19)</f>
        <v>26.799929824561399</v>
      </c>
      <c r="E19" s="47">
        <f>STDEV('2005:2023'!C19)/SQRT(1+E$1-C$1)</f>
        <v>0.28822942527081258</v>
      </c>
      <c r="F19" s="5">
        <f>AVERAGE('2005:2023'!D19)</f>
        <v>19.170945255536889</v>
      </c>
      <c r="G19" s="47">
        <f>STDEV('2005:2023'!D19)/SQRT(1+E$1-C$1)</f>
        <v>0.24714676711622022</v>
      </c>
      <c r="H19" s="5">
        <f>MAX('2005:2023'!E19)</f>
        <v>37.799999999999997</v>
      </c>
      <c r="I19" s="5">
        <f>MIN('2005:2023'!G19)</f>
        <v>3.28</v>
      </c>
      <c r="J19" s="5">
        <f>AVERAGE('2005:2023'!I19)</f>
        <v>68.030846436454212</v>
      </c>
      <c r="K19" s="47">
        <f>STDEV('2005:2023'!I19)/SQRT(1+E$1-C$1)</f>
        <v>0.74625714044240443</v>
      </c>
      <c r="L19" s="5">
        <f>AVERAGE('2005:2023'!J19)</f>
        <v>517.80324168421043</v>
      </c>
      <c r="M19" s="47">
        <f>STDEV('2005:2023'!J19)/SQRT(1+E$1-C$1)</f>
        <v>5.7447735940709697</v>
      </c>
      <c r="N19" s="5">
        <f>AVERAGE('2005:2023'!K19)</f>
        <v>1.1744318720550608</v>
      </c>
      <c r="O19" s="47">
        <f>STDEV('2005:2023'!K19)/SQRT(1+E$1-C$1)</f>
        <v>5.6164676590230632E-2</v>
      </c>
      <c r="P19" s="5">
        <f>AVERAGE('2005:2023'!N19)</f>
        <v>24.396842105263158</v>
      </c>
      <c r="Q19" s="47">
        <f>STDEV('2005:2023'!N19)/SQRT(1+E$1-C$1)</f>
        <v>4.4552131575537182</v>
      </c>
      <c r="R19" s="5">
        <f>AVERAGE('2005:2023'!O19)</f>
        <v>6.2777777777777777</v>
      </c>
      <c r="S19" s="47">
        <f>STDEV('2005:2023'!O19)/SQRT(1+E$1-C$1)</f>
        <v>0.66776869699001207</v>
      </c>
      <c r="T19" s="5">
        <f>AVERAGE('2005:2023'!R19)</f>
        <v>22.669131411920954</v>
      </c>
      <c r="U19" s="47">
        <f>STDEV('2005:2023'!R19)/SQRT(1+E$1-C$1)</f>
        <v>0.29274714413359898</v>
      </c>
      <c r="V19" s="5">
        <f>AVERAGE('2005:2023'!S19)</f>
        <v>93.453097328885036</v>
      </c>
      <c r="W19" s="47">
        <f>STDEV('2005:2023'!S19)/SQRT(1+E$1-C$1)</f>
        <v>4.1317568532535383</v>
      </c>
      <c r="Y19">
        <f>MAX('2005:2023'!N19)</f>
        <v>70.743000000000009</v>
      </c>
      <c r="Z19">
        <f>MIN('2005:2023'!N19)</f>
        <v>3.98</v>
      </c>
    </row>
    <row r="20" spans="1:26" x14ac:dyDescent="0.2">
      <c r="A20" s="2" t="s">
        <v>11</v>
      </c>
      <c r="B20" s="5">
        <f>AVERAGE('2005:2023'!B20)</f>
        <v>9.1894753820033959</v>
      </c>
      <c r="C20" s="47">
        <f>STDEV('2005:2023'!B20)/SQRT(1+E$1-C$1)</f>
        <v>0.29469216989291808</v>
      </c>
      <c r="D20" s="5">
        <f>AVERAGE('2005:2023'!C20)</f>
        <v>21.913480475381999</v>
      </c>
      <c r="E20" s="47">
        <f>STDEV('2005:2023'!C20)/SQRT(1+E$1-C$1)</f>
        <v>0.39351327666618902</v>
      </c>
      <c r="F20" s="5">
        <f>AVERAGE('2005:2023'!D20)</f>
        <v>14.918165929902829</v>
      </c>
      <c r="G20" s="47">
        <f>STDEV('2005:2023'!D20)/SQRT(1+E$1-C$1)</f>
        <v>0.3208705476767536</v>
      </c>
      <c r="H20" s="5">
        <f>MAX('2005:2023'!E20)</f>
        <v>32.5</v>
      </c>
      <c r="I20" s="5">
        <f>MIN('2005:2023'!G20)</f>
        <v>-2.3199999999999998</v>
      </c>
      <c r="J20" s="5">
        <f>AVERAGE('2005:2023'!I20)</f>
        <v>74.802421672747386</v>
      </c>
      <c r="K20" s="47">
        <f>STDEV('2005:2023'!I20)/SQRT(1+E$1-C$1)</f>
        <v>0.65880057334459041</v>
      </c>
      <c r="L20" s="5">
        <f>AVERAGE('2005:2023'!J20)</f>
        <v>353.8124896842105</v>
      </c>
      <c r="M20" s="47">
        <f>STDEV('2005:2023'!J20)/SQRT(1+E$1-C$1)</f>
        <v>5.3654029240828356</v>
      </c>
      <c r="N20" s="5">
        <f>AVERAGE('2005:2023'!K20)</f>
        <v>1.1892255919698012</v>
      </c>
      <c r="O20" s="47">
        <f>STDEV('2005:2023'!K20)/SQRT(1+E$1-C$1)</f>
        <v>4.9661054285618594E-2</v>
      </c>
      <c r="P20" s="5">
        <f>AVERAGE('2005:2023'!N20)</f>
        <v>36.014684210526319</v>
      </c>
      <c r="Q20" s="47">
        <f>STDEV('2005:2023'!N20)/SQRT(1+E$1-C$1)</f>
        <v>5.9692803819279741</v>
      </c>
      <c r="R20" s="5">
        <f>AVERAGE('2005:2023'!O20)</f>
        <v>10.111111111111111</v>
      </c>
      <c r="S20" s="47">
        <f>STDEV('2005:2023'!O20)/SQRT(1+E$1-C$1)</f>
        <v>0.68979489231513769</v>
      </c>
      <c r="T20" s="5">
        <f>AVERAGE('2005:2023'!R20)</f>
        <v>16.902380304097584</v>
      </c>
      <c r="U20" s="47">
        <f>STDEV('2005:2023'!R20)/SQRT(1+E$1-C$1)</f>
        <v>0.29882416144899071</v>
      </c>
      <c r="V20" s="5">
        <f>AVERAGE('2005:2023'!S20)</f>
        <v>57.107378909114964</v>
      </c>
      <c r="W20" s="47">
        <f>STDEV('2005:2023'!S20)/SQRT(1+E$1-C$1)</f>
        <v>2.4044031862581376</v>
      </c>
      <c r="Y20">
        <f>MAX('2005:2023'!N20)</f>
        <v>115.04</v>
      </c>
      <c r="Z20">
        <f>MIN('2005:2023'!N20)</f>
        <v>8.7119999999999997</v>
      </c>
    </row>
    <row r="21" spans="1:26" x14ac:dyDescent="0.2">
      <c r="A21" s="2" t="s">
        <v>12</v>
      </c>
      <c r="B21" s="5">
        <f>AVERAGE('2005:2023'!B21)</f>
        <v>4.9404438596491218</v>
      </c>
      <c r="C21" s="47">
        <f>STDEV('2005:2023'!B21)/SQRT(1+E$1-C$1)</f>
        <v>0.28620280951305221</v>
      </c>
      <c r="D21" s="5">
        <f>AVERAGE('2005:2023'!C21)</f>
        <v>14.776680701754387</v>
      </c>
      <c r="E21" s="47">
        <f>STDEV('2005:2023'!C21)/SQRT(1+E$1-C$1)</f>
        <v>0.30015519014106018</v>
      </c>
      <c r="F21" s="5">
        <f>AVERAGE('2005:2023'!D21)</f>
        <v>9.5597143678219201</v>
      </c>
      <c r="G21" s="47">
        <f>STDEV('2005:2023'!D21)/SQRT(1+E$1-C$1)</f>
        <v>0.25376031921627773</v>
      </c>
      <c r="H21" s="5">
        <f>MAX('2005:2023'!E21)</f>
        <v>23.74</v>
      </c>
      <c r="I21" s="5">
        <f>MIN('2005:2023'!G21)</f>
        <v>-8.3699999999999992</v>
      </c>
      <c r="J21" s="5">
        <f>AVERAGE('2005:2023'!I21)</f>
        <v>81.584328460151696</v>
      </c>
      <c r="K21" s="47">
        <f>STDEV('2005:2023'!I21)/SQRT(1+E$1-C$1)</f>
        <v>1.3198735931531371</v>
      </c>
      <c r="L21" s="5">
        <f>AVERAGE('2005:2023'!J21)</f>
        <v>208.66994484210525</v>
      </c>
      <c r="M21" s="47">
        <f>STDEV('2005:2023'!J21)/SQRT(1+E$1-C$1)</f>
        <v>5.2805929003181351</v>
      </c>
      <c r="N21" s="5">
        <f>AVERAGE('2005:2023'!K21)</f>
        <v>1.3481845515104058</v>
      </c>
      <c r="O21" s="47">
        <f>STDEV('2005:2023'!K21)/SQRT(1+E$1-C$1)</f>
        <v>8.8816501308508614E-2</v>
      </c>
      <c r="P21" s="5">
        <f>AVERAGE('2005:2023'!N21)</f>
        <v>50.930631578947377</v>
      </c>
      <c r="Q21" s="47">
        <f>STDEV('2005:2023'!N21)/SQRT(1+E$1-C$1)</f>
        <v>7.0230256684749843</v>
      </c>
      <c r="R21" s="5">
        <f>AVERAGE('2005:2023'!O21)</f>
        <v>15.421052631578947</v>
      </c>
      <c r="S21" s="47">
        <f>STDEV('2005:2023'!O21)/SQRT(1+E$1-C$1)</f>
        <v>1.0731982044174839</v>
      </c>
      <c r="T21" s="5">
        <f>AVERAGE('2005:2023'!R21)</f>
        <v>10.259134112880103</v>
      </c>
      <c r="U21" s="47">
        <f>STDEV('2005:2023'!R21)/SQRT(1+E$1-C$1)</f>
        <v>0.3804128703701673</v>
      </c>
      <c r="V21" s="5">
        <f>AVERAGE('2005:2023'!S21)</f>
        <v>28.040041004932061</v>
      </c>
      <c r="W21" s="47">
        <f>STDEV('2005:2023'!S21)/SQRT(1+E$1-C$1)</f>
        <v>1.4017987359679041</v>
      </c>
      <c r="Y21">
        <f>MAX('2005:2023'!N21)</f>
        <v>131.07400000000004</v>
      </c>
      <c r="Z21">
        <f>MIN('2005:2023'!N21)</f>
        <v>5.75</v>
      </c>
    </row>
    <row r="22" spans="1:26" ht="13.5" thickBot="1" x14ac:dyDescent="0.25">
      <c r="A22" s="28" t="s">
        <v>13</v>
      </c>
      <c r="B22" s="29">
        <f>AVERAGE('2005:2023'!B22)</f>
        <v>1.7129966044142615</v>
      </c>
      <c r="C22" s="49">
        <f>STDEV('2005:2023'!B22)/SQRT(1+E$1-C$1)</f>
        <v>0.30205489487002574</v>
      </c>
      <c r="D22" s="29">
        <f>AVERAGE('2005:2023'!C22)</f>
        <v>10.654305602716468</v>
      </c>
      <c r="E22" s="49">
        <f>STDEV('2005:2023'!C22)/SQRT(1+E$1-C$1)</f>
        <v>0.29933058266510271</v>
      </c>
      <c r="F22" s="29">
        <f>AVERAGE('2005:2023'!D22)</f>
        <v>5.8625248182777918</v>
      </c>
      <c r="G22" s="49">
        <f>STDEV('2005:2023'!D22)/SQRT(1+E$1-C$1)</f>
        <v>0.26704913997722912</v>
      </c>
      <c r="H22" s="29">
        <f>MAX('2005:2023'!E22)</f>
        <v>21.56</v>
      </c>
      <c r="I22" s="29">
        <f>MIN('2005:2023'!G22)</f>
        <v>-8.15</v>
      </c>
      <c r="J22" s="29">
        <f>AVERAGE('2005:2023'!I22)</f>
        <v>84.958077453161494</v>
      </c>
      <c r="K22" s="49">
        <f>STDEV('2005:2023'!I22)/SQRT(1+E$1-C$1)</f>
        <v>1.0654925497432191</v>
      </c>
      <c r="L22" s="29">
        <f>AVERAGE('2005:2023'!J22)</f>
        <v>164.89336631578951</v>
      </c>
      <c r="M22" s="49">
        <f>STDEV('2005:2023'!J22)/SQRT(1+E$1-C$1)</f>
        <v>5.407854303298107</v>
      </c>
      <c r="N22" s="29">
        <f>AVERAGE('2005:2023'!K22)</f>
        <v>1.3255091467085698</v>
      </c>
      <c r="O22" s="49">
        <f>STDEV('2005:2023'!K22)/SQRT(1+E$1-C$1)</f>
        <v>7.1545311733439587E-2</v>
      </c>
      <c r="P22" s="29">
        <f>AVERAGE('2005:2023'!N22)</f>
        <v>25.638421052631571</v>
      </c>
      <c r="Q22" s="49">
        <f>STDEV('2005:2023'!N22)/SQRT(1+E$1-C$1)</f>
        <v>3.8091145532173445</v>
      </c>
      <c r="R22" s="29">
        <f>AVERAGE('2005:2023'!O22)</f>
        <v>15.105263157894736</v>
      </c>
      <c r="S22" s="49">
        <f>STDEV('2005:2023'!O22)/SQRT(1+E$1-C$1)</f>
        <v>0.8592462357015318</v>
      </c>
      <c r="T22" s="29">
        <f>AVERAGE('2005:2023'!R22)</f>
        <v>6.5999150531613866</v>
      </c>
      <c r="U22" s="49">
        <f>STDEV('2005:2023'!R22)/SQRT(1+E$1-C$1)</f>
        <v>0.27772869748534351</v>
      </c>
      <c r="V22" s="29">
        <f>AVERAGE('2005:2023'!S22)</f>
        <v>19.540794543526527</v>
      </c>
      <c r="W22" s="49">
        <f>STDEV('2005:2023'!S22)/SQRT(1+E$1-C$1)</f>
        <v>0.98359616114143633</v>
      </c>
      <c r="Y22" s="53">
        <f>MAX('2005:2023'!N22)</f>
        <v>59.02</v>
      </c>
      <c r="Z22" s="53">
        <f>MIN('2005:2023'!N22)</f>
        <v>4.5539999999999994</v>
      </c>
    </row>
    <row r="23" spans="1:26" ht="13.5" thickTop="1" x14ac:dyDescent="0.2">
      <c r="A23" s="2" t="s">
        <v>32</v>
      </c>
      <c r="B23" s="9">
        <f>AVERAGE(B11:B22)</f>
        <v>8.2490196325189125</v>
      </c>
      <c r="C23" s="9"/>
      <c r="D23" s="9">
        <f>AVERAGE(D11:D22)</f>
        <v>20.640785046343144</v>
      </c>
      <c r="E23" s="9"/>
      <c r="F23" s="9">
        <f>AVERAGE(F11:F22)</f>
        <v>13.979356754678385</v>
      </c>
      <c r="G23" s="9"/>
      <c r="H23" s="9">
        <f>MAX(H11:H22)</f>
        <v>42.27</v>
      </c>
      <c r="I23" s="9">
        <f>MIN(I11:I22)</f>
        <v>-9.02</v>
      </c>
      <c r="J23" s="9">
        <f>AVERAGE(J11:J22)</f>
        <v>71.061422312694077</v>
      </c>
      <c r="K23" s="11"/>
      <c r="L23" s="12">
        <f>SUM(L11:L22)</f>
        <v>5663.3313056842098</v>
      </c>
      <c r="M23" s="12"/>
      <c r="N23" s="9">
        <f>AVERAGE(N11:N22)</f>
        <v>1.5398791652954804</v>
      </c>
      <c r="O23" s="9"/>
      <c r="P23" s="12">
        <f>SUM(P11:P22)</f>
        <v>422.1242631578948</v>
      </c>
      <c r="Q23" s="9"/>
      <c r="R23" s="9">
        <f>SUM(R11:R22)</f>
        <v>126.58187134502924</v>
      </c>
      <c r="S23" s="9"/>
      <c r="T23" s="9">
        <f>AVERAGE(T11:T22)</f>
        <v>16.151721856243665</v>
      </c>
      <c r="U23" s="9"/>
      <c r="V23" s="12">
        <f>SUM(V11:V22)</f>
        <v>1003.2417688713535</v>
      </c>
      <c r="W23" s="9"/>
      <c r="Y23">
        <f>MAX(Y11:Y22)</f>
        <v>137.61000000000001</v>
      </c>
      <c r="Z23">
        <f>MIN(Z11:Z22)</f>
        <v>0</v>
      </c>
    </row>
    <row r="27" spans="1:26" x14ac:dyDescent="0.2">
      <c r="B27" s="42"/>
    </row>
  </sheetData>
  <phoneticPr fontId="0" type="noConversion"/>
  <pageMargins left="0.75" right="0.75" top="1" bottom="1" header="0" footer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28" sqref="C28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61" t="s">
        <v>89</v>
      </c>
      <c r="B2" s="61" t="s">
        <v>90</v>
      </c>
      <c r="C2" s="21" t="s">
        <v>91</v>
      </c>
    </row>
    <row r="3" spans="1:3" x14ac:dyDescent="0.2">
      <c r="A3" s="3" t="s">
        <v>14</v>
      </c>
      <c r="B3" s="62" t="s">
        <v>54</v>
      </c>
      <c r="C3" t="s">
        <v>92</v>
      </c>
    </row>
    <row r="4" spans="1:3" x14ac:dyDescent="0.2">
      <c r="A4" s="3" t="s">
        <v>15</v>
      </c>
      <c r="B4" s="62" t="s">
        <v>54</v>
      </c>
      <c r="C4" t="s">
        <v>93</v>
      </c>
    </row>
    <row r="5" spans="1:3" x14ac:dyDescent="0.2">
      <c r="A5" s="3" t="s">
        <v>16</v>
      </c>
      <c r="B5" s="62" t="s">
        <v>54</v>
      </c>
      <c r="C5" t="s">
        <v>94</v>
      </c>
    </row>
    <row r="6" spans="1:3" x14ac:dyDescent="0.2">
      <c r="A6" s="3" t="s">
        <v>17</v>
      </c>
      <c r="B6" s="62" t="s">
        <v>54</v>
      </c>
      <c r="C6" t="s">
        <v>95</v>
      </c>
    </row>
    <row r="7" spans="1:3" x14ac:dyDescent="0.2">
      <c r="A7" s="3" t="s">
        <v>18</v>
      </c>
      <c r="B7" s="62"/>
      <c r="C7" t="s">
        <v>96</v>
      </c>
    </row>
    <row r="8" spans="1:3" x14ac:dyDescent="0.2">
      <c r="A8" s="3" t="s">
        <v>19</v>
      </c>
      <c r="B8" s="62" t="s">
        <v>54</v>
      </c>
      <c r="C8" t="s">
        <v>97</v>
      </c>
    </row>
    <row r="9" spans="1:3" x14ac:dyDescent="0.2">
      <c r="A9" s="3" t="s">
        <v>18</v>
      </c>
      <c r="B9" s="62"/>
      <c r="C9" t="s">
        <v>98</v>
      </c>
    </row>
    <row r="10" spans="1:3" x14ac:dyDescent="0.2">
      <c r="A10" s="3" t="s">
        <v>20</v>
      </c>
      <c r="B10" s="62" t="s">
        <v>99</v>
      </c>
      <c r="C10" t="s">
        <v>100</v>
      </c>
    </row>
    <row r="11" spans="1:3" x14ac:dyDescent="0.2">
      <c r="A11" s="3" t="s">
        <v>21</v>
      </c>
      <c r="B11" s="62" t="s">
        <v>29</v>
      </c>
      <c r="C11" t="s">
        <v>101</v>
      </c>
    </row>
    <row r="12" spans="1:3" x14ac:dyDescent="0.2">
      <c r="A12" s="3" t="s">
        <v>22</v>
      </c>
      <c r="B12" s="62" t="s">
        <v>30</v>
      </c>
      <c r="C12" t="s">
        <v>102</v>
      </c>
    </row>
    <row r="13" spans="1:3" x14ac:dyDescent="0.2">
      <c r="A13" s="3" t="s">
        <v>103</v>
      </c>
      <c r="B13" s="62" t="s">
        <v>30</v>
      </c>
      <c r="C13" t="s">
        <v>104</v>
      </c>
    </row>
    <row r="14" spans="1:3" x14ac:dyDescent="0.2">
      <c r="A14" s="3" t="s">
        <v>18</v>
      </c>
      <c r="B14" s="62"/>
      <c r="C14" t="s">
        <v>105</v>
      </c>
    </row>
    <row r="15" spans="1:3" x14ac:dyDescent="0.2">
      <c r="A15" s="3" t="s">
        <v>24</v>
      </c>
      <c r="B15" s="62" t="s">
        <v>80</v>
      </c>
      <c r="C15" t="s">
        <v>106</v>
      </c>
    </row>
    <row r="16" spans="1:3" x14ac:dyDescent="0.2">
      <c r="A16" s="3" t="s">
        <v>25</v>
      </c>
      <c r="B16" s="62"/>
      <c r="C16" t="s">
        <v>107</v>
      </c>
    </row>
    <row r="17" spans="1:4" x14ac:dyDescent="0.2">
      <c r="A17" s="3" t="s">
        <v>26</v>
      </c>
      <c r="B17" s="62" t="s">
        <v>80</v>
      </c>
      <c r="C17" t="s">
        <v>108</v>
      </c>
    </row>
    <row r="18" spans="1:4" x14ac:dyDescent="0.2">
      <c r="A18" s="3" t="s">
        <v>18</v>
      </c>
      <c r="B18" s="62"/>
      <c r="C18" t="s">
        <v>109</v>
      </c>
    </row>
    <row r="19" spans="1:4" x14ac:dyDescent="0.2">
      <c r="A19" s="3" t="s">
        <v>75</v>
      </c>
      <c r="B19" s="63" t="s">
        <v>27</v>
      </c>
      <c r="C19" t="s">
        <v>110</v>
      </c>
    </row>
    <row r="20" spans="1:4" x14ac:dyDescent="0.2">
      <c r="A20" s="3" t="s">
        <v>1</v>
      </c>
      <c r="B20" s="62" t="s">
        <v>80</v>
      </c>
      <c r="C20" t="s">
        <v>111</v>
      </c>
      <c r="D20" t="s">
        <v>112</v>
      </c>
    </row>
    <row r="24" spans="1:4" x14ac:dyDescent="0.2">
      <c r="A24" s="17"/>
      <c r="B24" s="17"/>
    </row>
    <row r="25" spans="1:4" x14ac:dyDescent="0.2">
      <c r="A25" s="1"/>
      <c r="B25" s="1"/>
    </row>
    <row r="26" spans="1:4" x14ac:dyDescent="0.2">
      <c r="A26" s="1"/>
      <c r="B26" s="1"/>
    </row>
    <row r="27" spans="1:4" x14ac:dyDescent="0.2">
      <c r="A27" s="1"/>
      <c r="B27" s="1"/>
    </row>
    <row r="28" spans="1:4" x14ac:dyDescent="0.2">
      <c r="A28" s="1"/>
      <c r="B28" s="1"/>
    </row>
    <row r="29" spans="1:4" x14ac:dyDescent="0.2">
      <c r="A29" s="1"/>
      <c r="B29" s="1"/>
    </row>
    <row r="30" spans="1:4" x14ac:dyDescent="0.2">
      <c r="A30" s="17"/>
      <c r="B30" s="17"/>
    </row>
    <row r="31" spans="1:4" x14ac:dyDescent="0.2">
      <c r="A31" s="1"/>
      <c r="B31" s="1"/>
    </row>
    <row r="32" spans="1:4" x14ac:dyDescent="0.2">
      <c r="A32" s="1"/>
    </row>
    <row r="33" spans="1:2" x14ac:dyDescent="0.2">
      <c r="A33" s="1"/>
    </row>
    <row r="34" spans="1:2" x14ac:dyDescent="0.2">
      <c r="A34" s="1"/>
      <c r="B34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57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72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1.5480645161290316</v>
      </c>
      <c r="C11" s="27">
        <v>8.7545161290322593</v>
      </c>
      <c r="D11" s="27">
        <v>5.0641935483870979</v>
      </c>
      <c r="E11" s="27">
        <v>14.57</v>
      </c>
      <c r="F11" s="45">
        <v>42023</v>
      </c>
      <c r="G11" s="27">
        <v>-5.47</v>
      </c>
      <c r="H11" s="45">
        <v>42033</v>
      </c>
      <c r="I11" s="27">
        <v>84.017419354838722</v>
      </c>
      <c r="J11" s="27">
        <v>170.08</v>
      </c>
      <c r="K11" s="27">
        <v>1.4358064516129037</v>
      </c>
      <c r="L11" s="27">
        <v>9.33</v>
      </c>
      <c r="M11" s="45">
        <v>42005</v>
      </c>
      <c r="N11" s="27">
        <v>25.57</v>
      </c>
      <c r="O11" s="43">
        <v>16</v>
      </c>
      <c r="P11" s="27">
        <v>10.69</v>
      </c>
      <c r="Q11" s="45">
        <v>42013</v>
      </c>
      <c r="R11" s="27">
        <v>5.6309677419354838</v>
      </c>
      <c r="S11" s="27">
        <v>22.164379741806403</v>
      </c>
    </row>
    <row r="12" spans="1:19" x14ac:dyDescent="0.2">
      <c r="A12" s="2" t="s">
        <v>3</v>
      </c>
      <c r="B12" s="27">
        <v>-0.12678571428571425</v>
      </c>
      <c r="C12" s="27">
        <v>12.152142857142858</v>
      </c>
      <c r="D12" s="27">
        <v>5.4982142857142851</v>
      </c>
      <c r="E12" s="27">
        <v>20.18</v>
      </c>
      <c r="F12" s="45">
        <v>41683</v>
      </c>
      <c r="G12" s="27">
        <v>-4.47</v>
      </c>
      <c r="H12" s="45">
        <v>41678</v>
      </c>
      <c r="I12" s="27">
        <v>70.143571428571434</v>
      </c>
      <c r="J12" s="27">
        <v>283.38</v>
      </c>
      <c r="K12" s="27">
        <v>1.8085714285714289</v>
      </c>
      <c r="L12" s="27">
        <v>11.29</v>
      </c>
      <c r="M12" s="45">
        <v>41689</v>
      </c>
      <c r="N12" s="27">
        <v>38.42</v>
      </c>
      <c r="O12" s="43">
        <v>6</v>
      </c>
      <c r="P12" s="27">
        <v>33.46</v>
      </c>
      <c r="Q12" s="45">
        <v>41696</v>
      </c>
      <c r="R12" s="27">
        <v>5.7339285714285708</v>
      </c>
      <c r="S12" s="27">
        <v>41.082613532544471</v>
      </c>
    </row>
    <row r="13" spans="1:19" x14ac:dyDescent="0.2">
      <c r="A13" s="2" t="s">
        <v>4</v>
      </c>
      <c r="B13" s="27">
        <v>5.2222580645161303</v>
      </c>
      <c r="C13" s="27">
        <v>17.863548387096774</v>
      </c>
      <c r="D13" s="27">
        <v>11.023870967741935</v>
      </c>
      <c r="E13" s="27">
        <v>25.56</v>
      </c>
      <c r="F13" s="45">
        <v>41723</v>
      </c>
      <c r="G13" s="27">
        <v>-2.46</v>
      </c>
      <c r="H13" s="45">
        <v>41700</v>
      </c>
      <c r="I13" s="27">
        <v>70.310645161290324</v>
      </c>
      <c r="J13" s="27">
        <v>425.53</v>
      </c>
      <c r="K13" s="27">
        <v>1.6874193548387102</v>
      </c>
      <c r="L13" s="27">
        <v>11.86</v>
      </c>
      <c r="M13" s="45">
        <v>41707</v>
      </c>
      <c r="N13" s="27">
        <v>19.8</v>
      </c>
      <c r="O13" s="43">
        <v>12</v>
      </c>
      <c r="P13" s="27">
        <v>3.96</v>
      </c>
      <c r="Q13" s="45">
        <v>41709</v>
      </c>
      <c r="R13" s="27">
        <v>10.881612903225808</v>
      </c>
      <c r="S13" s="27">
        <v>70.595081530798026</v>
      </c>
    </row>
    <row r="14" spans="1:19" x14ac:dyDescent="0.2">
      <c r="A14" s="2" t="s">
        <v>5</v>
      </c>
      <c r="B14" s="27">
        <v>7.1106666666666678</v>
      </c>
      <c r="C14" s="27">
        <v>19.830666666666666</v>
      </c>
      <c r="D14" s="27">
        <v>13.07</v>
      </c>
      <c r="E14" s="27">
        <v>23.69</v>
      </c>
      <c r="F14" s="45">
        <v>41753</v>
      </c>
      <c r="G14" s="27">
        <v>1.28</v>
      </c>
      <c r="H14" s="45">
        <v>41743</v>
      </c>
      <c r="I14" s="27">
        <v>69.060666666666691</v>
      </c>
      <c r="J14" s="27">
        <v>598.96</v>
      </c>
      <c r="K14" s="27">
        <v>1.4373333333333329</v>
      </c>
      <c r="L14" s="27">
        <v>9.17</v>
      </c>
      <c r="M14" s="45">
        <v>41757</v>
      </c>
      <c r="N14" s="27">
        <v>61.78</v>
      </c>
      <c r="O14" s="43">
        <v>11</v>
      </c>
      <c r="P14" s="27">
        <v>23.96</v>
      </c>
      <c r="Q14" s="45">
        <v>41751</v>
      </c>
      <c r="R14" s="27">
        <v>15.32</v>
      </c>
      <c r="S14" s="27">
        <v>96.968129468183463</v>
      </c>
    </row>
    <row r="15" spans="1:19" x14ac:dyDescent="0.2">
      <c r="A15" s="2" t="s">
        <v>6</v>
      </c>
      <c r="B15" s="27">
        <v>10.55709677419355</v>
      </c>
      <c r="C15" s="27">
        <v>24.824838709677426</v>
      </c>
      <c r="D15" s="27">
        <v>17.281612903225806</v>
      </c>
      <c r="E15" s="27">
        <v>33.06</v>
      </c>
      <c r="F15" s="45">
        <v>41787</v>
      </c>
      <c r="G15" s="27">
        <v>2.02</v>
      </c>
      <c r="H15" s="45">
        <v>41760</v>
      </c>
      <c r="I15" s="27">
        <v>64.950967741935472</v>
      </c>
      <c r="J15" s="27">
        <v>721.22</v>
      </c>
      <c r="K15" s="27">
        <v>1.1335483870967742</v>
      </c>
      <c r="L15" s="27">
        <v>9.64</v>
      </c>
      <c r="M15" s="45">
        <v>41790</v>
      </c>
      <c r="N15" s="27">
        <v>61.98</v>
      </c>
      <c r="O15" s="43">
        <v>9</v>
      </c>
      <c r="P15" s="27">
        <v>19.21</v>
      </c>
      <c r="Q15" s="45">
        <v>41771</v>
      </c>
      <c r="R15" s="27">
        <v>20.260645161290324</v>
      </c>
      <c r="S15" s="27">
        <v>130.80869531373102</v>
      </c>
    </row>
    <row r="16" spans="1:19" x14ac:dyDescent="0.2">
      <c r="A16" s="2" t="s">
        <v>7</v>
      </c>
      <c r="B16" s="27">
        <v>14.234666666666666</v>
      </c>
      <c r="C16" s="27">
        <v>29.148</v>
      </c>
      <c r="D16" s="27">
        <v>21.168333333333326</v>
      </c>
      <c r="E16" s="27">
        <v>33.119999999999997</v>
      </c>
      <c r="F16" s="45">
        <v>41796</v>
      </c>
      <c r="G16" s="27">
        <v>7.43</v>
      </c>
      <c r="H16" s="45">
        <v>41791</v>
      </c>
      <c r="I16" s="27">
        <v>59.19233333333333</v>
      </c>
      <c r="J16" s="27">
        <v>765.28</v>
      </c>
      <c r="K16" s="27">
        <v>1.2280000000000002</v>
      </c>
      <c r="L16" s="27">
        <v>10.29</v>
      </c>
      <c r="M16" s="45">
        <v>41792</v>
      </c>
      <c r="N16" s="27">
        <v>55.04</v>
      </c>
      <c r="O16" s="43">
        <v>7</v>
      </c>
      <c r="P16" s="27">
        <v>19.399999999999999</v>
      </c>
      <c r="Q16" s="45">
        <v>41814</v>
      </c>
      <c r="R16" s="27">
        <v>25.039333333333325</v>
      </c>
      <c r="S16" s="27">
        <v>154.41473454241716</v>
      </c>
    </row>
    <row r="17" spans="1:19" x14ac:dyDescent="0.2">
      <c r="A17" s="2" t="s">
        <v>8</v>
      </c>
      <c r="B17" s="27">
        <v>17.488709677419358</v>
      </c>
      <c r="C17" s="27">
        <v>33.120645161290319</v>
      </c>
      <c r="D17" s="27">
        <v>24.49</v>
      </c>
      <c r="E17" s="27">
        <v>37.65</v>
      </c>
      <c r="F17" s="45">
        <v>41830</v>
      </c>
      <c r="G17" s="27">
        <v>14.16</v>
      </c>
      <c r="H17" s="45">
        <v>41826</v>
      </c>
      <c r="I17" s="27">
        <v>62.378709677419359</v>
      </c>
      <c r="J17" s="27">
        <v>779.69</v>
      </c>
      <c r="K17" s="27">
        <v>0.98129032258064519</v>
      </c>
      <c r="L17" s="27">
        <v>11.82</v>
      </c>
      <c r="M17" s="45">
        <v>41839</v>
      </c>
      <c r="N17" s="27">
        <v>24.36</v>
      </c>
      <c r="O17" s="43">
        <v>5</v>
      </c>
      <c r="P17" s="27">
        <v>15.25</v>
      </c>
      <c r="Q17" s="45">
        <v>41839</v>
      </c>
      <c r="R17" s="27">
        <v>28.020967741935483</v>
      </c>
      <c r="S17" s="27">
        <v>163.77372093139635</v>
      </c>
    </row>
    <row r="18" spans="1:19" x14ac:dyDescent="0.2">
      <c r="A18" s="2" t="s">
        <v>9</v>
      </c>
      <c r="B18" s="27">
        <v>13.706451612903223</v>
      </c>
      <c r="C18" s="27">
        <v>27.934516129032264</v>
      </c>
      <c r="D18" s="27">
        <v>20.453225806451609</v>
      </c>
      <c r="E18" s="27">
        <v>32.14</v>
      </c>
      <c r="F18" s="45">
        <v>41874</v>
      </c>
      <c r="G18" s="27">
        <v>9.0399999999999991</v>
      </c>
      <c r="H18" s="45">
        <v>41870</v>
      </c>
      <c r="I18" s="27">
        <v>59.921290322580653</v>
      </c>
      <c r="J18" s="27">
        <v>712.01</v>
      </c>
      <c r="K18" s="27">
        <v>1.1167741935483873</v>
      </c>
      <c r="L18" s="27">
        <v>8.7200000000000006</v>
      </c>
      <c r="M18" s="45">
        <v>41868</v>
      </c>
      <c r="N18" s="27">
        <v>10.884</v>
      </c>
      <c r="O18" s="43">
        <v>3</v>
      </c>
      <c r="P18" s="27">
        <v>5.54</v>
      </c>
      <c r="Q18" s="45">
        <v>41868</v>
      </c>
      <c r="R18" s="27">
        <v>25.550645161290319</v>
      </c>
      <c r="S18" s="27">
        <v>136.39814119556769</v>
      </c>
    </row>
    <row r="19" spans="1:19" x14ac:dyDescent="0.2">
      <c r="A19" s="2" t="s">
        <v>10</v>
      </c>
      <c r="B19" s="27">
        <v>13.659666666666672</v>
      </c>
      <c r="C19" s="27">
        <v>27.253666666666668</v>
      </c>
      <c r="D19" s="27">
        <v>19.671666666666667</v>
      </c>
      <c r="E19" s="27">
        <v>35.65</v>
      </c>
      <c r="F19" s="45">
        <v>41887</v>
      </c>
      <c r="G19" s="27">
        <v>9.91</v>
      </c>
      <c r="H19" s="45">
        <v>41902</v>
      </c>
      <c r="I19" s="27">
        <v>71.439000000000007</v>
      </c>
      <c r="J19" s="27">
        <v>475.09</v>
      </c>
      <c r="K19" s="27">
        <v>0.81533333333333335</v>
      </c>
      <c r="L19" s="27">
        <v>9.3699999999999992</v>
      </c>
      <c r="M19" s="45">
        <v>41892</v>
      </c>
      <c r="N19" s="27">
        <v>63.75</v>
      </c>
      <c r="O19" s="43">
        <v>11</v>
      </c>
      <c r="P19" s="27">
        <v>24.16</v>
      </c>
      <c r="Q19" s="45">
        <v>41903</v>
      </c>
      <c r="R19" s="27">
        <v>22.31133333333333</v>
      </c>
      <c r="S19" s="27">
        <v>86.408654417256045</v>
      </c>
    </row>
    <row r="20" spans="1:19" x14ac:dyDescent="0.2">
      <c r="A20" s="2" t="s">
        <v>11</v>
      </c>
      <c r="B20" s="27">
        <v>10.841612903225807</v>
      </c>
      <c r="C20" s="27">
        <v>23.167419354838707</v>
      </c>
      <c r="D20" s="27">
        <v>16.536451612903225</v>
      </c>
      <c r="E20" s="27">
        <v>29.15</v>
      </c>
      <c r="F20" s="45">
        <v>41941</v>
      </c>
      <c r="G20" s="27">
        <v>4.76</v>
      </c>
      <c r="H20" s="45">
        <v>41926</v>
      </c>
      <c r="I20" s="27">
        <v>75.937741935483885</v>
      </c>
      <c r="J20" s="27">
        <v>334.62</v>
      </c>
      <c r="K20" s="27">
        <v>1.0254838709677421</v>
      </c>
      <c r="L20" s="27">
        <v>8.8800000000000008</v>
      </c>
      <c r="M20" s="45">
        <v>41928</v>
      </c>
      <c r="N20" s="27">
        <v>17.64</v>
      </c>
      <c r="O20" s="43">
        <v>11</v>
      </c>
      <c r="P20" s="27">
        <v>5.15</v>
      </c>
      <c r="Q20" s="45">
        <v>41923</v>
      </c>
      <c r="R20" s="27">
        <v>17.351290322580645</v>
      </c>
      <c r="S20" s="27">
        <v>56.889887749033448</v>
      </c>
    </row>
    <row r="21" spans="1:19" x14ac:dyDescent="0.2">
      <c r="A21" s="2" t="s">
        <v>12</v>
      </c>
      <c r="B21" s="27">
        <v>7.0139999999999993</v>
      </c>
      <c r="C21" s="27">
        <v>16.773333333333337</v>
      </c>
      <c r="D21" s="27">
        <v>11.54233333333333</v>
      </c>
      <c r="E21" s="27">
        <v>20.56</v>
      </c>
      <c r="F21" s="45">
        <v>41956</v>
      </c>
      <c r="G21" s="27">
        <v>-1.32</v>
      </c>
      <c r="H21" s="45">
        <v>41973</v>
      </c>
      <c r="I21" s="27">
        <v>81.364666666666665</v>
      </c>
      <c r="J21" s="27">
        <v>197.76</v>
      </c>
      <c r="K21" s="27">
        <v>1.0020000000000002</v>
      </c>
      <c r="L21" s="27">
        <v>11.05</v>
      </c>
      <c r="M21" s="45">
        <v>41959</v>
      </c>
      <c r="N21" s="27">
        <v>31.89</v>
      </c>
      <c r="O21" s="43">
        <v>13</v>
      </c>
      <c r="P21" s="27">
        <v>10.69</v>
      </c>
      <c r="Q21" s="45">
        <v>41947</v>
      </c>
      <c r="R21" s="27">
        <v>12.547333333333333</v>
      </c>
      <c r="S21" s="27">
        <v>28.22250697467307</v>
      </c>
    </row>
    <row r="22" spans="1:19" ht="13.5" thickBot="1" x14ac:dyDescent="0.25">
      <c r="A22" s="28" t="s">
        <v>13</v>
      </c>
      <c r="B22" s="29">
        <v>-0.72838709677419389</v>
      </c>
      <c r="C22" s="29">
        <v>8.8103225806451633</v>
      </c>
      <c r="D22" s="29">
        <v>3.6032258064516127</v>
      </c>
      <c r="E22" s="29">
        <v>18.25</v>
      </c>
      <c r="F22" s="46">
        <v>41978</v>
      </c>
      <c r="G22" s="29">
        <v>-6.94</v>
      </c>
      <c r="H22" s="46">
        <v>41999</v>
      </c>
      <c r="I22" s="29">
        <v>84.46064516129033</v>
      </c>
      <c r="J22" s="29">
        <v>162.72</v>
      </c>
      <c r="K22" s="29">
        <v>0.98322580645161306</v>
      </c>
      <c r="L22" s="29">
        <v>9.06</v>
      </c>
      <c r="M22" s="46">
        <v>41981</v>
      </c>
      <c r="N22" s="29">
        <v>10.119999999999999</v>
      </c>
      <c r="O22" s="30">
        <v>13</v>
      </c>
      <c r="P22" s="29">
        <v>3.37</v>
      </c>
      <c r="Q22" s="46">
        <v>41979</v>
      </c>
      <c r="R22" s="29">
        <v>5.1441935483870989</v>
      </c>
      <c r="S22" s="29">
        <v>17.747997865224846</v>
      </c>
    </row>
    <row r="23" spans="1:19" ht="13.5" thickTop="1" x14ac:dyDescent="0.2">
      <c r="A23" s="2" t="s">
        <v>32</v>
      </c>
      <c r="B23" s="27">
        <v>8.3773350614439313</v>
      </c>
      <c r="C23" s="27">
        <v>20.802801331285202</v>
      </c>
      <c r="D23" s="27">
        <v>14.11692735535074</v>
      </c>
      <c r="E23" s="27">
        <v>37.65</v>
      </c>
      <c r="F23" s="45">
        <v>38908</v>
      </c>
      <c r="G23" s="27">
        <v>-6.94</v>
      </c>
      <c r="H23" s="45">
        <v>39077</v>
      </c>
      <c r="I23" s="27">
        <v>71.098138120839735</v>
      </c>
      <c r="J23" s="27">
        <v>5626.34</v>
      </c>
      <c r="K23" s="27">
        <v>1.2212322068612391</v>
      </c>
      <c r="L23" s="27">
        <v>11.86</v>
      </c>
      <c r="M23" s="45">
        <v>38785</v>
      </c>
      <c r="N23" s="27">
        <v>421.23400000000004</v>
      </c>
      <c r="O23" s="43">
        <v>117</v>
      </c>
      <c r="P23" s="27">
        <v>33.46</v>
      </c>
      <c r="Q23" s="45">
        <v>38774</v>
      </c>
      <c r="R23" s="27">
        <v>16.149354262672812</v>
      </c>
      <c r="S23" s="27">
        <v>1005.474543262632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-1.32</v>
      </c>
      <c r="G28" s="1" t="s">
        <v>27</v>
      </c>
      <c r="H28" s="44">
        <v>39051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-2.46</v>
      </c>
      <c r="G29" s="1" t="s">
        <v>27</v>
      </c>
      <c r="H29" s="44">
        <v>38778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272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7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20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14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5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58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59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0.80870967741935496</v>
      </c>
      <c r="C11" s="27">
        <v>11.244516129032254</v>
      </c>
      <c r="D11" s="27">
        <v>5.4190322580645143</v>
      </c>
      <c r="E11" s="27">
        <v>18.899999999999999</v>
      </c>
      <c r="F11" s="45">
        <v>42024</v>
      </c>
      <c r="G11" s="27">
        <v>-6.34</v>
      </c>
      <c r="H11" s="45">
        <v>42033</v>
      </c>
      <c r="I11" s="27">
        <v>81.81</v>
      </c>
      <c r="J11" s="27">
        <v>195.83</v>
      </c>
      <c r="K11" s="27">
        <v>1.0922580645161293</v>
      </c>
      <c r="L11" s="27">
        <v>10.039999999999999</v>
      </c>
      <c r="M11" s="45">
        <v>42031</v>
      </c>
      <c r="N11" s="27">
        <v>16.059999999999999</v>
      </c>
      <c r="O11" s="43">
        <v>14</v>
      </c>
      <c r="P11" s="27">
        <v>5.35</v>
      </c>
      <c r="Q11" s="45">
        <v>42026</v>
      </c>
      <c r="R11" s="27">
        <v>5.8638709677419358</v>
      </c>
      <c r="S11" s="27">
        <v>22.331825399208853</v>
      </c>
    </row>
    <row r="12" spans="1:19" x14ac:dyDescent="0.2">
      <c r="A12" s="2" t="s">
        <v>3</v>
      </c>
      <c r="B12" s="27">
        <v>2.9614285714285713</v>
      </c>
      <c r="C12" s="27">
        <v>14.39535714285714</v>
      </c>
      <c r="D12" s="27">
        <v>8.4571428571428573</v>
      </c>
      <c r="E12" s="27">
        <v>20.45</v>
      </c>
      <c r="F12" s="45">
        <v>41684</v>
      </c>
      <c r="G12" s="27">
        <v>-2.66</v>
      </c>
      <c r="H12" s="45">
        <v>41673</v>
      </c>
      <c r="I12" s="27">
        <v>78.772142857142867</v>
      </c>
      <c r="J12" s="27">
        <v>264.27999999999997</v>
      </c>
      <c r="K12" s="27">
        <v>1.2232142857142858</v>
      </c>
      <c r="L12" s="27">
        <v>13.13</v>
      </c>
      <c r="M12" s="45">
        <v>41679</v>
      </c>
      <c r="N12" s="27">
        <v>47.12</v>
      </c>
      <c r="O12" s="43">
        <v>17</v>
      </c>
      <c r="P12" s="27">
        <v>7.33</v>
      </c>
      <c r="Q12" s="45">
        <v>41678</v>
      </c>
      <c r="R12" s="27">
        <v>8.7164285714285707</v>
      </c>
      <c r="S12" s="27">
        <v>37.413558123505226</v>
      </c>
    </row>
    <row r="13" spans="1:19" x14ac:dyDescent="0.2">
      <c r="A13" s="2" t="s">
        <v>4</v>
      </c>
      <c r="B13" s="27">
        <v>3.7719354838709687</v>
      </c>
      <c r="C13" s="27">
        <v>14.809032258064519</v>
      </c>
      <c r="D13" s="27">
        <v>8.8409677419354828</v>
      </c>
      <c r="E13" s="27">
        <v>26.03</v>
      </c>
      <c r="F13" s="45">
        <v>41702</v>
      </c>
      <c r="G13" s="27">
        <v>-0.18</v>
      </c>
      <c r="H13" s="45">
        <v>41711</v>
      </c>
      <c r="I13" s="27">
        <v>71.6841935483871</v>
      </c>
      <c r="J13" s="27">
        <v>417.78</v>
      </c>
      <c r="K13" s="27">
        <v>2.0390322580645162</v>
      </c>
      <c r="L13" s="27">
        <v>13.23</v>
      </c>
      <c r="M13" s="45">
        <v>41705</v>
      </c>
      <c r="N13" s="27">
        <v>115.62</v>
      </c>
      <c r="O13" s="43">
        <v>12</v>
      </c>
      <c r="P13" s="27">
        <v>30.89</v>
      </c>
      <c r="Q13" s="45">
        <v>41725</v>
      </c>
      <c r="R13" s="27">
        <v>9.8009677419354855</v>
      </c>
      <c r="S13" s="27">
        <v>67.126191061065782</v>
      </c>
    </row>
    <row r="14" spans="1:19" x14ac:dyDescent="0.2">
      <c r="A14" s="2" t="s">
        <v>5</v>
      </c>
      <c r="B14" s="27">
        <v>7.8670000000000018</v>
      </c>
      <c r="C14" s="27">
        <v>20.001666666666662</v>
      </c>
      <c r="D14" s="27">
        <v>13.377333333333331</v>
      </c>
      <c r="E14" s="27">
        <v>27.88</v>
      </c>
      <c r="F14" s="45">
        <v>41753</v>
      </c>
      <c r="G14" s="27">
        <v>2.83</v>
      </c>
      <c r="H14" s="45">
        <v>41738</v>
      </c>
      <c r="I14" s="27">
        <v>75.708666666666673</v>
      </c>
      <c r="J14" s="27">
        <v>537.4</v>
      </c>
      <c r="K14" s="27">
        <v>1.1246666666666665</v>
      </c>
      <c r="L14" s="27">
        <v>10.35</v>
      </c>
      <c r="M14" s="45">
        <v>41759</v>
      </c>
      <c r="N14" s="27">
        <v>101.17</v>
      </c>
      <c r="O14" s="43">
        <v>16</v>
      </c>
      <c r="P14" s="27">
        <v>46.13</v>
      </c>
      <c r="Q14" s="45">
        <v>41731</v>
      </c>
      <c r="R14" s="27">
        <v>15.373333333333335</v>
      </c>
      <c r="S14" s="27">
        <v>87.77755453486381</v>
      </c>
    </row>
    <row r="15" spans="1:19" x14ac:dyDescent="0.2">
      <c r="A15" s="2" t="s">
        <v>6</v>
      </c>
      <c r="B15" s="27">
        <v>10.273870967741935</v>
      </c>
      <c r="C15" s="27">
        <v>22.566129032258065</v>
      </c>
      <c r="D15" s="27">
        <v>16.218064516129029</v>
      </c>
      <c r="E15" s="27">
        <v>31.54</v>
      </c>
      <c r="F15" s="45">
        <v>41769</v>
      </c>
      <c r="G15" s="27">
        <v>2.96</v>
      </c>
      <c r="H15" s="45">
        <v>41761</v>
      </c>
      <c r="I15" s="27">
        <v>67.076451612903227</v>
      </c>
      <c r="J15" s="27">
        <v>674.19</v>
      </c>
      <c r="K15" s="27">
        <v>1.3577419354838716</v>
      </c>
      <c r="L15" s="27">
        <v>9.9600000000000009</v>
      </c>
      <c r="M15" s="45">
        <v>41772</v>
      </c>
      <c r="N15" s="27">
        <v>59.2</v>
      </c>
      <c r="O15" s="43">
        <v>13</v>
      </c>
      <c r="P15" s="27">
        <v>26.14</v>
      </c>
      <c r="Q15" s="45">
        <v>41778</v>
      </c>
      <c r="R15" s="27">
        <v>18.506129032258066</v>
      </c>
      <c r="S15" s="27">
        <v>120.90322510371698</v>
      </c>
    </row>
    <row r="16" spans="1:19" x14ac:dyDescent="0.2">
      <c r="A16" s="2" t="s">
        <v>7</v>
      </c>
      <c r="B16" s="27">
        <v>12.994333333333332</v>
      </c>
      <c r="C16" s="27">
        <v>27.567</v>
      </c>
      <c r="D16" s="27">
        <v>19.859666666666666</v>
      </c>
      <c r="E16" s="27">
        <v>35.200000000000003</v>
      </c>
      <c r="F16" s="45">
        <v>41820</v>
      </c>
      <c r="G16" s="27">
        <v>9.44</v>
      </c>
      <c r="H16" s="45">
        <v>41818</v>
      </c>
      <c r="I16" s="27">
        <v>62.239333333333342</v>
      </c>
      <c r="J16" s="27">
        <v>708.54</v>
      </c>
      <c r="K16" s="27">
        <v>1.1643333333333332</v>
      </c>
      <c r="L16" s="27">
        <v>9.17</v>
      </c>
      <c r="M16" s="45">
        <v>41809</v>
      </c>
      <c r="N16" s="27">
        <v>14.26</v>
      </c>
      <c r="O16" s="43">
        <v>8</v>
      </c>
      <c r="P16" s="27">
        <v>3.76</v>
      </c>
      <c r="Q16" s="45">
        <v>41810</v>
      </c>
      <c r="R16" s="27">
        <v>23.541999999999991</v>
      </c>
      <c r="S16" s="27">
        <v>140.25385720218929</v>
      </c>
    </row>
    <row r="17" spans="1:19" x14ac:dyDescent="0.2">
      <c r="A17" s="2" t="s">
        <v>8</v>
      </c>
      <c r="B17" s="27">
        <v>14.500322580645163</v>
      </c>
      <c r="C17" s="27">
        <v>30.014193548387098</v>
      </c>
      <c r="D17" s="27">
        <v>21.881612903225811</v>
      </c>
      <c r="E17" s="27">
        <v>35.71</v>
      </c>
      <c r="F17" s="45">
        <v>41846</v>
      </c>
      <c r="G17" s="27">
        <v>10.5</v>
      </c>
      <c r="H17" s="45">
        <v>41822</v>
      </c>
      <c r="I17" s="27">
        <v>54.923225806451626</v>
      </c>
      <c r="J17" s="27">
        <v>798.24</v>
      </c>
      <c r="K17" s="27">
        <v>1.314516129032258</v>
      </c>
      <c r="L17" s="27">
        <v>8.57</v>
      </c>
      <c r="M17" s="45">
        <v>41824</v>
      </c>
      <c r="N17" s="27">
        <v>0</v>
      </c>
      <c r="O17" s="43">
        <v>0</v>
      </c>
      <c r="P17" s="27">
        <v>0</v>
      </c>
      <c r="Q17" s="45">
        <v>41821</v>
      </c>
      <c r="R17" s="27">
        <v>27.802580645161285</v>
      </c>
      <c r="S17" s="27">
        <v>165.54718237587085</v>
      </c>
    </row>
    <row r="18" spans="1:19" x14ac:dyDescent="0.2">
      <c r="A18" s="2" t="s">
        <v>9</v>
      </c>
      <c r="B18" s="27">
        <v>14.474193548387097</v>
      </c>
      <c r="C18" s="27">
        <v>28.257096774193549</v>
      </c>
      <c r="D18" s="27">
        <v>20.791612903225808</v>
      </c>
      <c r="E18" s="27">
        <v>36.799999999999997</v>
      </c>
      <c r="F18" s="45">
        <v>41879</v>
      </c>
      <c r="G18" s="27">
        <v>10.029999999999999</v>
      </c>
      <c r="H18" s="45">
        <v>41869</v>
      </c>
      <c r="I18" s="27">
        <v>59.532903225806464</v>
      </c>
      <c r="J18" s="27">
        <v>659.47</v>
      </c>
      <c r="K18" s="27">
        <v>1.2490322580645166</v>
      </c>
      <c r="L18" s="27">
        <v>9.68</v>
      </c>
      <c r="M18" s="45">
        <v>41872</v>
      </c>
      <c r="N18" s="27">
        <v>15.65</v>
      </c>
      <c r="O18" s="43">
        <v>5</v>
      </c>
      <c r="P18" s="27">
        <v>11.09</v>
      </c>
      <c r="Q18" s="45">
        <v>41858</v>
      </c>
      <c r="R18" s="27">
        <v>25.849032258064522</v>
      </c>
      <c r="S18" s="27">
        <v>133.42699075354813</v>
      </c>
    </row>
    <row r="19" spans="1:19" x14ac:dyDescent="0.2">
      <c r="A19" s="2" t="s">
        <v>10</v>
      </c>
      <c r="B19" s="27">
        <v>11.910666666666668</v>
      </c>
      <c r="C19" s="27">
        <v>25.681333333333338</v>
      </c>
      <c r="D19" s="27">
        <v>18.079666666666665</v>
      </c>
      <c r="E19" s="27">
        <v>30.8</v>
      </c>
      <c r="F19" s="45">
        <v>41891</v>
      </c>
      <c r="G19" s="27">
        <v>5.9</v>
      </c>
      <c r="H19" s="45">
        <v>41911</v>
      </c>
      <c r="I19" s="27">
        <v>64.515333333333345</v>
      </c>
      <c r="J19" s="27">
        <v>529.11</v>
      </c>
      <c r="K19" s="27">
        <v>1.1119999999999999</v>
      </c>
      <c r="L19" s="27">
        <v>7.68</v>
      </c>
      <c r="M19" s="45">
        <v>41888</v>
      </c>
      <c r="N19" s="27">
        <v>8.91</v>
      </c>
      <c r="O19" s="43">
        <v>3</v>
      </c>
      <c r="P19" s="27">
        <v>8.51</v>
      </c>
      <c r="Q19" s="45">
        <v>41899</v>
      </c>
      <c r="R19" s="27">
        <v>22.380666666666659</v>
      </c>
      <c r="S19" s="27">
        <v>96.932493690863467</v>
      </c>
    </row>
    <row r="20" spans="1:19" x14ac:dyDescent="0.2">
      <c r="A20" s="2" t="s">
        <v>11</v>
      </c>
      <c r="B20" s="27">
        <v>9.0409677419354875</v>
      </c>
      <c r="C20" s="27">
        <v>20.660967741935483</v>
      </c>
      <c r="D20" s="27">
        <v>14.020322580645157</v>
      </c>
      <c r="E20" s="27">
        <v>28.49</v>
      </c>
      <c r="F20" s="45">
        <v>41913</v>
      </c>
      <c r="G20" s="27">
        <v>0.22</v>
      </c>
      <c r="H20" s="45">
        <v>41940</v>
      </c>
      <c r="I20" s="27">
        <v>73.439677419354837</v>
      </c>
      <c r="J20" s="27">
        <v>384.31</v>
      </c>
      <c r="K20" s="27">
        <v>0.98322580645161284</v>
      </c>
      <c r="L20" s="27">
        <v>9.84</v>
      </c>
      <c r="M20" s="45">
        <v>41913</v>
      </c>
      <c r="N20" s="27">
        <v>52.86</v>
      </c>
      <c r="O20" s="43">
        <v>10</v>
      </c>
      <c r="P20" s="27">
        <v>22.96</v>
      </c>
      <c r="Q20" s="45">
        <v>41916</v>
      </c>
      <c r="R20" s="27">
        <v>15.611935483870969</v>
      </c>
      <c r="S20" s="27">
        <v>57.021957237954588</v>
      </c>
    </row>
    <row r="21" spans="1:19" x14ac:dyDescent="0.2">
      <c r="A21" s="2" t="s">
        <v>12</v>
      </c>
      <c r="B21" s="27">
        <v>3.5110000000000001</v>
      </c>
      <c r="C21" s="27">
        <v>14.971666666666666</v>
      </c>
      <c r="D21" s="27">
        <v>8.5263333333333318</v>
      </c>
      <c r="E21" s="27">
        <v>21.3</v>
      </c>
      <c r="F21" s="45">
        <v>41954</v>
      </c>
      <c r="G21" s="27">
        <v>-8.01</v>
      </c>
      <c r="H21" s="45">
        <v>41961</v>
      </c>
      <c r="I21" s="27">
        <v>65.148666666666671</v>
      </c>
      <c r="J21" s="27">
        <v>275.42</v>
      </c>
      <c r="K21" s="27">
        <v>1.6343333333333334</v>
      </c>
      <c r="L21" s="27">
        <v>11.29</v>
      </c>
      <c r="M21" s="45">
        <v>41969</v>
      </c>
      <c r="N21" s="27">
        <v>5.75</v>
      </c>
      <c r="O21" s="43">
        <v>4</v>
      </c>
      <c r="P21" s="27">
        <v>5.15</v>
      </c>
      <c r="Q21" s="45">
        <v>41963</v>
      </c>
      <c r="R21" s="27">
        <v>9.0086666666666684</v>
      </c>
      <c r="S21" s="27">
        <v>40.589483984446694</v>
      </c>
    </row>
    <row r="22" spans="1:19" ht="13.5" thickBot="1" x14ac:dyDescent="0.25">
      <c r="A22" s="28" t="s">
        <v>13</v>
      </c>
      <c r="B22" s="29">
        <v>0.10451612903225814</v>
      </c>
      <c r="C22" s="29">
        <v>10.36806451612903</v>
      </c>
      <c r="D22" s="29">
        <v>4.9854838709677445</v>
      </c>
      <c r="E22" s="29">
        <v>16.829999999999998</v>
      </c>
      <c r="F22" s="46">
        <v>41977</v>
      </c>
      <c r="G22" s="29">
        <v>-8.15</v>
      </c>
      <c r="H22" s="46">
        <v>41990</v>
      </c>
      <c r="I22" s="29">
        <v>81.291612903225825</v>
      </c>
      <c r="J22" s="29">
        <v>180.4</v>
      </c>
      <c r="K22" s="29">
        <v>1.1523333333333334</v>
      </c>
      <c r="L22" s="29">
        <v>9.66</v>
      </c>
      <c r="M22" s="46">
        <v>41988</v>
      </c>
      <c r="N22" s="29">
        <v>36.840000000000003</v>
      </c>
      <c r="O22" s="30">
        <v>14</v>
      </c>
      <c r="P22" s="29">
        <v>9.5</v>
      </c>
      <c r="Q22" s="46">
        <v>41991</v>
      </c>
      <c r="R22" s="29">
        <v>5.3564516129032258</v>
      </c>
      <c r="S22" s="29">
        <v>20.044660053996374</v>
      </c>
    </row>
    <row r="23" spans="1:19" ht="13.5" thickTop="1" x14ac:dyDescent="0.2">
      <c r="A23" s="2" t="s">
        <v>32</v>
      </c>
      <c r="B23" s="27">
        <v>7.6849120583717365</v>
      </c>
      <c r="C23" s="27">
        <v>20.044751984126979</v>
      </c>
      <c r="D23" s="27">
        <v>13.371436635944702</v>
      </c>
      <c r="E23" s="27">
        <v>36.799999999999997</v>
      </c>
      <c r="F23" s="45">
        <v>39322</v>
      </c>
      <c r="G23" s="27">
        <v>-8.15</v>
      </c>
      <c r="H23" s="45">
        <v>39433</v>
      </c>
      <c r="I23" s="27">
        <v>69.678517281105997</v>
      </c>
      <c r="J23" s="27">
        <v>5624.97</v>
      </c>
      <c r="K23" s="27">
        <v>1.2872239503328213</v>
      </c>
      <c r="L23" s="27">
        <v>13.23</v>
      </c>
      <c r="M23" s="45">
        <v>39148</v>
      </c>
      <c r="N23" s="27">
        <v>473.44</v>
      </c>
      <c r="O23" s="43">
        <v>116</v>
      </c>
      <c r="P23" s="27">
        <v>46.13</v>
      </c>
      <c r="Q23" s="45">
        <v>39174</v>
      </c>
      <c r="R23" s="27">
        <v>15.651005248335892</v>
      </c>
      <c r="S23" s="27">
        <v>989.36897952123002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-0.32</v>
      </c>
      <c r="G28" s="1" t="s">
        <v>27</v>
      </c>
      <c r="H28" s="44">
        <v>39402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-0.18</v>
      </c>
      <c r="G29" s="1" t="s">
        <v>27</v>
      </c>
      <c r="H29" s="44">
        <v>39154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248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12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14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7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6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52</v>
      </c>
    </row>
    <row r="2" spans="1:19" x14ac:dyDescent="0.2">
      <c r="B2" s="2" t="s">
        <v>60</v>
      </c>
    </row>
    <row r="3" spans="1:19" x14ac:dyDescent="0.2">
      <c r="B3" s="21"/>
    </row>
    <row r="4" spans="1:19" x14ac:dyDescent="0.2">
      <c r="B4" s="1" t="s">
        <v>46</v>
      </c>
    </row>
    <row r="5" spans="1:19" x14ac:dyDescent="0.2">
      <c r="B5" s="1" t="s">
        <v>47</v>
      </c>
    </row>
    <row r="6" spans="1:19" x14ac:dyDescent="0.2">
      <c r="B6" s="2"/>
    </row>
    <row r="7" spans="1:19" x14ac:dyDescent="0.2">
      <c r="B7" s="2"/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0.46193548387096789</v>
      </c>
      <c r="C11" s="27">
        <v>12.71225806451613</v>
      </c>
      <c r="D11" s="27">
        <v>6.0325806451612891</v>
      </c>
      <c r="E11" s="27">
        <v>18.57</v>
      </c>
      <c r="F11" s="45">
        <v>42010</v>
      </c>
      <c r="G11" s="27">
        <v>-5.33</v>
      </c>
      <c r="H11" s="45">
        <v>42005</v>
      </c>
      <c r="I11" s="27">
        <v>82.630322580645156</v>
      </c>
      <c r="J11" s="27">
        <v>212.8</v>
      </c>
      <c r="K11" s="27">
        <v>1.1480645161290319</v>
      </c>
      <c r="L11" s="27">
        <v>11.45</v>
      </c>
      <c r="M11" s="45">
        <v>42015</v>
      </c>
      <c r="N11" s="27">
        <v>13.67</v>
      </c>
      <c r="O11" s="43">
        <v>12</v>
      </c>
      <c r="P11" s="27">
        <v>3.76</v>
      </c>
      <c r="Q11" s="45">
        <v>42007</v>
      </c>
      <c r="R11" s="27">
        <v>6.2551612903225795</v>
      </c>
      <c r="S11" s="27">
        <v>24.764415690767844</v>
      </c>
    </row>
    <row r="12" spans="1:19" x14ac:dyDescent="0.2">
      <c r="A12" s="2" t="s">
        <v>3</v>
      </c>
      <c r="B12" s="27">
        <v>1.7186206896551726</v>
      </c>
      <c r="C12" s="27">
        <v>14.16068965517241</v>
      </c>
      <c r="D12" s="27">
        <v>7.4217241379310348</v>
      </c>
      <c r="E12" s="27">
        <v>20.69</v>
      </c>
      <c r="F12" s="45">
        <v>41697</v>
      </c>
      <c r="G12" s="27">
        <v>-3.86</v>
      </c>
      <c r="H12" s="45">
        <v>41680</v>
      </c>
      <c r="I12" s="27">
        <v>81.504482758620696</v>
      </c>
      <c r="J12" s="27">
        <v>251.34</v>
      </c>
      <c r="K12" s="27">
        <v>1.0631034482758621</v>
      </c>
      <c r="L12" s="27">
        <v>9.76</v>
      </c>
      <c r="M12" s="45">
        <v>41673</v>
      </c>
      <c r="N12" s="27">
        <v>15.66</v>
      </c>
      <c r="O12" s="43">
        <v>15</v>
      </c>
      <c r="P12" s="27">
        <v>4.75</v>
      </c>
      <c r="Q12" s="45">
        <v>41688</v>
      </c>
      <c r="R12" s="27">
        <v>7.8248275862068954</v>
      </c>
      <c r="S12" s="27">
        <v>33.170785079825883</v>
      </c>
    </row>
    <row r="13" spans="1:19" x14ac:dyDescent="0.2">
      <c r="A13" s="2" t="s">
        <v>4</v>
      </c>
      <c r="B13" s="27">
        <v>3.9490322580645154</v>
      </c>
      <c r="C13" s="27">
        <v>15.456774193548391</v>
      </c>
      <c r="D13" s="27">
        <v>9.36225806451613</v>
      </c>
      <c r="E13" s="27">
        <v>22.97</v>
      </c>
      <c r="F13" s="45">
        <v>41712</v>
      </c>
      <c r="G13" s="27">
        <v>-0.65</v>
      </c>
      <c r="H13" s="45">
        <v>41708</v>
      </c>
      <c r="I13" s="27">
        <v>69.174516129032256</v>
      </c>
      <c r="J13" s="27">
        <v>435.25</v>
      </c>
      <c r="K13" s="27">
        <v>2.2251612903225806</v>
      </c>
      <c r="L13" s="27">
        <v>13.82</v>
      </c>
      <c r="M13" s="45">
        <v>41703</v>
      </c>
      <c r="N13" s="27">
        <v>40</v>
      </c>
      <c r="O13" s="43">
        <v>14</v>
      </c>
      <c r="P13" s="27">
        <v>9.9</v>
      </c>
      <c r="Q13" s="45">
        <v>41702</v>
      </c>
      <c r="R13" s="27">
        <v>10.581612903225807</v>
      </c>
      <c r="S13" s="27">
        <v>72.483403244768738</v>
      </c>
    </row>
    <row r="14" spans="1:19" x14ac:dyDescent="0.2">
      <c r="A14" s="2" t="s">
        <v>5</v>
      </c>
      <c r="B14" s="27">
        <v>6.5729999999999986</v>
      </c>
      <c r="C14" s="27">
        <v>19.815000000000001</v>
      </c>
      <c r="D14" s="27">
        <v>12.991999999999997</v>
      </c>
      <c r="E14" s="27">
        <v>29.14</v>
      </c>
      <c r="F14" s="45">
        <v>41755</v>
      </c>
      <c r="G14" s="27">
        <v>0.41</v>
      </c>
      <c r="H14" s="45">
        <v>41744</v>
      </c>
      <c r="I14" s="27">
        <v>63.289000000000001</v>
      </c>
      <c r="J14" s="27">
        <v>572.12</v>
      </c>
      <c r="K14" s="27">
        <v>1.6826666666666665</v>
      </c>
      <c r="L14" s="27">
        <v>11.05</v>
      </c>
      <c r="M14" s="45">
        <v>41738</v>
      </c>
      <c r="N14" s="27">
        <v>35.65</v>
      </c>
      <c r="O14" s="43">
        <v>12</v>
      </c>
      <c r="P14" s="27">
        <v>14.65</v>
      </c>
      <c r="Q14" s="45">
        <v>41739</v>
      </c>
      <c r="R14" s="27">
        <v>15.548</v>
      </c>
      <c r="S14" s="27">
        <v>100.4647830727272</v>
      </c>
    </row>
    <row r="15" spans="1:19" x14ac:dyDescent="0.2">
      <c r="A15" s="2" t="s">
        <v>6</v>
      </c>
      <c r="B15" s="27">
        <v>10.19548387096774</v>
      </c>
      <c r="C15" s="27">
        <v>21.592580645161288</v>
      </c>
      <c r="D15" s="27">
        <v>15.391612903225806</v>
      </c>
      <c r="E15" s="27">
        <v>28.02</v>
      </c>
      <c r="F15" s="45">
        <v>41762</v>
      </c>
      <c r="G15" s="27">
        <v>5.63</v>
      </c>
      <c r="H15" s="45">
        <v>41761</v>
      </c>
      <c r="I15" s="27">
        <v>75.252903225806463</v>
      </c>
      <c r="J15" s="27">
        <v>560.4</v>
      </c>
      <c r="K15" s="27">
        <v>1.0303225806451612</v>
      </c>
      <c r="L15" s="27">
        <v>7.66</v>
      </c>
      <c r="M15" s="45">
        <v>41783</v>
      </c>
      <c r="N15" s="27">
        <v>137.61000000000001</v>
      </c>
      <c r="O15" s="43">
        <v>23</v>
      </c>
      <c r="P15" s="27">
        <v>33.26</v>
      </c>
      <c r="Q15" s="45">
        <v>41769</v>
      </c>
      <c r="R15" s="27">
        <v>18.866451612903223</v>
      </c>
      <c r="S15" s="27">
        <v>101.2956949402214</v>
      </c>
    </row>
    <row r="16" spans="1:19" x14ac:dyDescent="0.2">
      <c r="A16" s="2" t="s">
        <v>7</v>
      </c>
      <c r="B16" s="27">
        <v>13.146666666666668</v>
      </c>
      <c r="C16" s="27">
        <v>25.892666666666667</v>
      </c>
      <c r="D16" s="27">
        <v>19.000333333333334</v>
      </c>
      <c r="E16" s="27">
        <v>34.14</v>
      </c>
      <c r="F16" s="45">
        <v>41811</v>
      </c>
      <c r="G16" s="27">
        <v>7.51</v>
      </c>
      <c r="H16" s="45">
        <v>41808</v>
      </c>
      <c r="I16" s="27">
        <v>66.62533333333333</v>
      </c>
      <c r="J16" s="27">
        <v>731.04</v>
      </c>
      <c r="K16" s="27">
        <v>1.2416666666666667</v>
      </c>
      <c r="L16" s="27">
        <v>12.94</v>
      </c>
      <c r="M16" s="45">
        <v>41811</v>
      </c>
      <c r="N16" s="27">
        <v>38.82</v>
      </c>
      <c r="O16" s="43">
        <v>11</v>
      </c>
      <c r="P16" s="27">
        <v>19.61</v>
      </c>
      <c r="Q16" s="45">
        <v>41799</v>
      </c>
      <c r="R16" s="27">
        <v>21.104333333333333</v>
      </c>
      <c r="S16" s="27">
        <v>139.41393056724152</v>
      </c>
    </row>
    <row r="17" spans="1:19" x14ac:dyDescent="0.2">
      <c r="A17" s="2" t="s">
        <v>8</v>
      </c>
      <c r="B17" s="27">
        <v>14.147096774193548</v>
      </c>
      <c r="C17" s="27">
        <v>29.738709677419362</v>
      </c>
      <c r="D17" s="27">
        <v>21.48935483870968</v>
      </c>
      <c r="E17" s="27">
        <v>35.46</v>
      </c>
      <c r="F17" s="45">
        <v>41851</v>
      </c>
      <c r="G17" s="27">
        <v>8.57</v>
      </c>
      <c r="H17" s="45">
        <v>41824</v>
      </c>
      <c r="I17" s="27">
        <v>61.423548387096766</v>
      </c>
      <c r="J17" s="27">
        <v>793.48</v>
      </c>
      <c r="K17" s="27">
        <v>1.0458064516129031</v>
      </c>
      <c r="L17" s="27">
        <v>8.82</v>
      </c>
      <c r="M17" s="45">
        <v>41843</v>
      </c>
      <c r="N17" s="27">
        <v>37.43</v>
      </c>
      <c r="O17" s="43">
        <v>7</v>
      </c>
      <c r="P17" s="27">
        <v>12.28</v>
      </c>
      <c r="Q17" s="45">
        <v>41831</v>
      </c>
      <c r="R17" s="27">
        <v>26.37161290322581</v>
      </c>
      <c r="S17" s="27">
        <v>155.39363549931559</v>
      </c>
    </row>
    <row r="18" spans="1:19" x14ac:dyDescent="0.2">
      <c r="A18" s="2" t="s">
        <v>9</v>
      </c>
      <c r="B18" s="27">
        <v>14.728387096774192</v>
      </c>
      <c r="C18" s="27">
        <v>30.051612903225806</v>
      </c>
      <c r="D18" s="27">
        <v>21.688387096774189</v>
      </c>
      <c r="E18" s="27">
        <v>36.799999999999997</v>
      </c>
      <c r="F18" s="45">
        <v>41856</v>
      </c>
      <c r="G18" s="27">
        <v>10.51</v>
      </c>
      <c r="H18" s="45">
        <v>41875</v>
      </c>
      <c r="I18" s="27">
        <v>60.899354838709677</v>
      </c>
      <c r="J18" s="27">
        <v>700.58</v>
      </c>
      <c r="K18" s="27">
        <v>0.93161290322580637</v>
      </c>
      <c r="L18" s="27">
        <v>7.45</v>
      </c>
      <c r="M18" s="45">
        <v>41857</v>
      </c>
      <c r="N18" s="27">
        <v>1.99</v>
      </c>
      <c r="O18" s="43">
        <v>7</v>
      </c>
      <c r="P18" s="27">
        <v>0.59</v>
      </c>
      <c r="Q18" s="45">
        <v>41857</v>
      </c>
      <c r="R18" s="27">
        <v>28.398709677419355</v>
      </c>
      <c r="S18" s="27">
        <v>135.99297857366813</v>
      </c>
    </row>
    <row r="19" spans="1:19" x14ac:dyDescent="0.2">
      <c r="A19" s="2" t="s">
        <v>10</v>
      </c>
      <c r="B19" s="27">
        <v>11.494999999999999</v>
      </c>
      <c r="C19" s="27">
        <v>25.335333333333324</v>
      </c>
      <c r="D19" s="27">
        <v>17.616666666666667</v>
      </c>
      <c r="E19" s="27">
        <v>31.88</v>
      </c>
      <c r="F19" s="45">
        <v>41884</v>
      </c>
      <c r="G19" s="27">
        <v>3.63</v>
      </c>
      <c r="H19" s="45">
        <v>41909</v>
      </c>
      <c r="I19" s="27">
        <v>66.920333333333332</v>
      </c>
      <c r="J19" s="27">
        <v>509.32</v>
      </c>
      <c r="K19" s="27">
        <v>0.94400000000000006</v>
      </c>
      <c r="L19" s="27">
        <v>9.15</v>
      </c>
      <c r="M19" s="45">
        <v>41887</v>
      </c>
      <c r="N19" s="27">
        <v>19.61</v>
      </c>
      <c r="O19" s="43">
        <v>4</v>
      </c>
      <c r="P19" s="27">
        <v>13.27</v>
      </c>
      <c r="Q19" s="45">
        <v>41891</v>
      </c>
      <c r="R19" s="27">
        <v>22.044666666666664</v>
      </c>
      <c r="S19" s="27">
        <v>88.371397953866193</v>
      </c>
    </row>
    <row r="20" spans="1:19" x14ac:dyDescent="0.2">
      <c r="A20" s="2" t="s">
        <v>11</v>
      </c>
      <c r="B20" s="27">
        <v>7.1029032258064504</v>
      </c>
      <c r="C20" s="27">
        <v>19.156129032258061</v>
      </c>
      <c r="D20" s="27">
        <v>12.461612903225804</v>
      </c>
      <c r="E20" s="27">
        <v>24.83</v>
      </c>
      <c r="F20" s="45">
        <v>41927</v>
      </c>
      <c r="G20" s="27">
        <v>-0.92</v>
      </c>
      <c r="H20" s="45">
        <v>41936</v>
      </c>
      <c r="I20" s="27">
        <v>77.887096774193537</v>
      </c>
      <c r="J20" s="27">
        <v>315.52</v>
      </c>
      <c r="K20" s="27">
        <v>0.78580645161290308</v>
      </c>
      <c r="L20" s="27">
        <v>7.23</v>
      </c>
      <c r="M20" s="45">
        <v>41915</v>
      </c>
      <c r="N20" s="27">
        <v>55.42</v>
      </c>
      <c r="O20" s="43">
        <v>13</v>
      </c>
      <c r="P20" s="27">
        <v>12.47</v>
      </c>
      <c r="Q20" s="45">
        <v>41919</v>
      </c>
      <c r="R20" s="27">
        <v>14.886774193548389</v>
      </c>
      <c r="S20" s="27">
        <v>45.050162565758171</v>
      </c>
    </row>
    <row r="21" spans="1:19" x14ac:dyDescent="0.2">
      <c r="A21" s="2" t="s">
        <v>12</v>
      </c>
      <c r="B21" s="27">
        <v>4.1593333333333335</v>
      </c>
      <c r="C21" s="27">
        <v>12.62</v>
      </c>
      <c r="D21" s="27">
        <v>8.1773333333333333</v>
      </c>
      <c r="E21" s="27">
        <v>15.98</v>
      </c>
      <c r="F21" s="45">
        <v>41949</v>
      </c>
      <c r="G21" s="27">
        <v>-4.2699999999999996</v>
      </c>
      <c r="H21" s="45">
        <v>41971</v>
      </c>
      <c r="I21" s="27">
        <v>78.057666666666663</v>
      </c>
      <c r="J21" s="27">
        <v>216.06</v>
      </c>
      <c r="K21" s="27">
        <v>1.3206666666666667</v>
      </c>
      <c r="L21" s="27">
        <v>9.5299999999999994</v>
      </c>
      <c r="M21" s="45">
        <v>41967</v>
      </c>
      <c r="N21" s="27">
        <v>80.599999999999994</v>
      </c>
      <c r="O21" s="43">
        <v>13</v>
      </c>
      <c r="P21" s="27">
        <v>60.59</v>
      </c>
      <c r="Q21" s="45">
        <v>41945</v>
      </c>
      <c r="R21" s="27">
        <v>8.7046666666666663</v>
      </c>
      <c r="S21" s="27">
        <v>27.842764200167565</v>
      </c>
    </row>
    <row r="22" spans="1:19" ht="13.5" thickBot="1" x14ac:dyDescent="0.25">
      <c r="A22" s="28" t="s">
        <v>13</v>
      </c>
      <c r="B22" s="29">
        <v>2.2435483870967743</v>
      </c>
      <c r="C22" s="29">
        <v>9.0774193548387103</v>
      </c>
      <c r="D22" s="29">
        <v>5.3438709677419363</v>
      </c>
      <c r="E22" s="29">
        <v>14.3</v>
      </c>
      <c r="F22" s="46">
        <v>41978</v>
      </c>
      <c r="G22" s="29">
        <v>-3.19</v>
      </c>
      <c r="H22" s="46">
        <v>41974</v>
      </c>
      <c r="I22" s="29">
        <v>84.638709677419342</v>
      </c>
      <c r="J22" s="29">
        <v>130.47999999999999</v>
      </c>
      <c r="K22" s="29">
        <v>1.3867741935483868</v>
      </c>
      <c r="L22" s="29">
        <v>8.8800000000000008</v>
      </c>
      <c r="M22" s="46">
        <v>41990</v>
      </c>
      <c r="N22" s="29">
        <v>59.02</v>
      </c>
      <c r="O22" s="30">
        <v>19</v>
      </c>
      <c r="P22" s="29">
        <v>17.62</v>
      </c>
      <c r="Q22" s="46">
        <v>41982</v>
      </c>
      <c r="R22" s="29">
        <v>5.7748387096774199</v>
      </c>
      <c r="S22" s="29">
        <v>20.762658594870828</v>
      </c>
    </row>
    <row r="23" spans="1:19" ht="13.5" thickTop="1" x14ac:dyDescent="0.2">
      <c r="A23" s="2" t="s">
        <v>32</v>
      </c>
      <c r="B23" s="27">
        <v>7.4934173155357824</v>
      </c>
      <c r="C23" s="27">
        <v>19.634097793845015</v>
      </c>
      <c r="D23" s="27">
        <v>13.081477907551601</v>
      </c>
      <c r="E23" s="27">
        <v>36.799999999999997</v>
      </c>
      <c r="F23" s="45">
        <v>39665</v>
      </c>
      <c r="G23" s="27">
        <v>-5.33</v>
      </c>
      <c r="H23" s="45">
        <v>39448</v>
      </c>
      <c r="I23" s="27">
        <v>72.358605642071439</v>
      </c>
      <c r="J23" s="27">
        <v>5428.39</v>
      </c>
      <c r="K23" s="27">
        <v>1.2338043196143862</v>
      </c>
      <c r="L23" s="27">
        <v>13.82</v>
      </c>
      <c r="M23" s="45">
        <v>39512</v>
      </c>
      <c r="N23" s="27">
        <v>535.48</v>
      </c>
      <c r="O23" s="43">
        <v>150</v>
      </c>
      <c r="P23" s="27">
        <v>60.59</v>
      </c>
      <c r="Q23" s="45">
        <v>39754</v>
      </c>
      <c r="R23" s="27">
        <v>15.530137961933013</v>
      </c>
      <c r="S23" s="27">
        <v>945.00660998319893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-0.92</v>
      </c>
      <c r="G28" s="1" t="s">
        <v>27</v>
      </c>
      <c r="H28" s="44">
        <v>39745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-0.65</v>
      </c>
      <c r="G29" s="1" t="s">
        <v>27</v>
      </c>
      <c r="H29" s="44">
        <v>39517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228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17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15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14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1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61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71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0.25967741935483885</v>
      </c>
      <c r="C11" s="27">
        <v>9.417741935483873</v>
      </c>
      <c r="D11" s="27">
        <v>4.3825806451612905</v>
      </c>
      <c r="E11" s="27">
        <v>18.13</v>
      </c>
      <c r="F11" s="45">
        <v>42023</v>
      </c>
      <c r="G11" s="27">
        <v>-4.2699999999999996</v>
      </c>
      <c r="H11" s="45">
        <v>42019</v>
      </c>
      <c r="I11" s="27">
        <v>84.073870967741939</v>
      </c>
      <c r="J11" s="27">
        <v>187.66</v>
      </c>
      <c r="K11" s="27">
        <v>1.3180645161290323</v>
      </c>
      <c r="L11" s="27">
        <v>16.48</v>
      </c>
      <c r="M11" s="45">
        <v>42028</v>
      </c>
      <c r="N11" s="27">
        <v>47.34</v>
      </c>
      <c r="O11" s="43">
        <v>21</v>
      </c>
      <c r="P11" s="27">
        <v>16.239999999999998</v>
      </c>
      <c r="Q11" s="45">
        <v>42031</v>
      </c>
      <c r="R11" s="27">
        <v>4.968387096774193</v>
      </c>
      <c r="S11" s="27">
        <v>23.184572501622043</v>
      </c>
    </row>
    <row r="12" spans="1:19" x14ac:dyDescent="0.2">
      <c r="A12" s="2" t="s">
        <v>3</v>
      </c>
      <c r="B12" s="27">
        <v>2.1814285714285715</v>
      </c>
      <c r="C12" s="27">
        <v>12.204285714285714</v>
      </c>
      <c r="D12" s="27">
        <v>6.7707142857142868</v>
      </c>
      <c r="E12" s="27">
        <v>16.57</v>
      </c>
      <c r="F12" s="45">
        <v>41697</v>
      </c>
      <c r="G12" s="27">
        <v>-3.06</v>
      </c>
      <c r="H12" s="45">
        <v>41686</v>
      </c>
      <c r="I12" s="27">
        <v>70.69285714285715</v>
      </c>
      <c r="J12" s="27">
        <v>293.05</v>
      </c>
      <c r="K12" s="27">
        <v>2.3335714285714286</v>
      </c>
      <c r="L12" s="27">
        <v>13.68</v>
      </c>
      <c r="M12" s="45">
        <v>41681</v>
      </c>
      <c r="N12" s="27">
        <v>11.09</v>
      </c>
      <c r="O12" s="43">
        <v>7</v>
      </c>
      <c r="P12" s="27">
        <v>4.16</v>
      </c>
      <c r="Q12" s="45">
        <v>41672</v>
      </c>
      <c r="R12" s="27">
        <v>7.1153571428571425</v>
      </c>
      <c r="S12" s="27">
        <v>46.014708218186755</v>
      </c>
    </row>
    <row r="13" spans="1:19" x14ac:dyDescent="0.2">
      <c r="A13" s="2" t="s">
        <v>4</v>
      </c>
      <c r="B13" s="27">
        <v>3.6667741935483873</v>
      </c>
      <c r="C13" s="27">
        <v>16.92064516129032</v>
      </c>
      <c r="D13" s="27">
        <v>9.8193548387096765</v>
      </c>
      <c r="E13" s="27">
        <v>23.9</v>
      </c>
      <c r="F13" s="45">
        <v>41718</v>
      </c>
      <c r="G13" s="27">
        <v>-0.85</v>
      </c>
      <c r="H13" s="45">
        <v>41708</v>
      </c>
      <c r="I13" s="27">
        <v>61.456774193548398</v>
      </c>
      <c r="J13" s="27">
        <v>507.12</v>
      </c>
      <c r="K13" s="27">
        <v>2.0358064516129031</v>
      </c>
      <c r="L13" s="27">
        <v>14.68</v>
      </c>
      <c r="M13" s="45">
        <v>41703</v>
      </c>
      <c r="N13" s="27">
        <v>20.2</v>
      </c>
      <c r="O13" s="43">
        <v>6</v>
      </c>
      <c r="P13" s="27">
        <v>10.1</v>
      </c>
      <c r="Q13" s="45">
        <v>41703</v>
      </c>
      <c r="R13" s="27">
        <v>11.072258064516131</v>
      </c>
      <c r="S13" s="27">
        <v>83.463666978397271</v>
      </c>
    </row>
    <row r="14" spans="1:19" x14ac:dyDescent="0.2">
      <c r="A14" s="2" t="s">
        <v>5</v>
      </c>
      <c r="B14" s="27">
        <v>5.7306666666666661</v>
      </c>
      <c r="C14" s="27">
        <v>17.764000000000003</v>
      </c>
      <c r="D14" s="27">
        <v>11.379333333333333</v>
      </c>
      <c r="E14" s="27">
        <v>27.62</v>
      </c>
      <c r="F14" s="45">
        <v>41753</v>
      </c>
      <c r="G14" s="27">
        <v>1.95</v>
      </c>
      <c r="H14" s="45">
        <v>41738</v>
      </c>
      <c r="I14" s="27">
        <v>66.541000000000011</v>
      </c>
      <c r="J14" s="27">
        <v>546.96</v>
      </c>
      <c r="K14" s="27">
        <v>1.7103333333333337</v>
      </c>
      <c r="L14" s="27">
        <v>11.74</v>
      </c>
      <c r="M14" s="45">
        <v>41745</v>
      </c>
      <c r="N14" s="27">
        <v>40</v>
      </c>
      <c r="O14" s="43">
        <v>13</v>
      </c>
      <c r="P14" s="27">
        <v>9.31</v>
      </c>
      <c r="Q14" s="45">
        <v>41735</v>
      </c>
      <c r="R14" s="27">
        <v>13.848333333333333</v>
      </c>
      <c r="S14" s="27">
        <v>91.353473730029336</v>
      </c>
    </row>
    <row r="15" spans="1:19" x14ac:dyDescent="0.2">
      <c r="A15" s="2" t="s">
        <v>6</v>
      </c>
      <c r="B15" s="27">
        <v>10.879677419354834</v>
      </c>
      <c r="C15" s="27">
        <v>25.02741935483871</v>
      </c>
      <c r="D15" s="27">
        <v>17.557741935483872</v>
      </c>
      <c r="E15" s="27">
        <v>31.14</v>
      </c>
      <c r="F15" s="45">
        <v>41788</v>
      </c>
      <c r="G15" s="27">
        <v>4.5599999999999996</v>
      </c>
      <c r="H15" s="45">
        <v>41775</v>
      </c>
      <c r="I15" s="27">
        <v>62.778064516129021</v>
      </c>
      <c r="J15" s="27">
        <v>735.81</v>
      </c>
      <c r="K15" s="27">
        <v>1.36</v>
      </c>
      <c r="L15" s="27">
        <v>13.9</v>
      </c>
      <c r="M15" s="45">
        <v>41779</v>
      </c>
      <c r="N15" s="27">
        <v>75.430000000000007</v>
      </c>
      <c r="O15" s="43">
        <v>8</v>
      </c>
      <c r="P15" s="27">
        <v>60.59</v>
      </c>
      <c r="Q15" s="45">
        <v>41783</v>
      </c>
      <c r="R15" s="27">
        <v>20.509677419354833</v>
      </c>
      <c r="S15" s="27">
        <v>136.26105829702956</v>
      </c>
    </row>
    <row r="16" spans="1:19" x14ac:dyDescent="0.2">
      <c r="A16" s="2" t="s">
        <v>7</v>
      </c>
      <c r="B16" s="27">
        <v>14.479000000000001</v>
      </c>
      <c r="C16" s="27">
        <v>28.91266666666667</v>
      </c>
      <c r="D16" s="27">
        <v>21.364333333333335</v>
      </c>
      <c r="E16" s="27">
        <v>36.799999999999997</v>
      </c>
      <c r="F16" s="45">
        <v>41803</v>
      </c>
      <c r="G16" s="27">
        <v>8.24</v>
      </c>
      <c r="H16" s="45">
        <v>41799</v>
      </c>
      <c r="I16" s="27">
        <v>58.716666666666669</v>
      </c>
      <c r="J16" s="27">
        <v>735.15</v>
      </c>
      <c r="K16" s="27">
        <v>1.0846666666666667</v>
      </c>
      <c r="L16" s="27">
        <v>15.66</v>
      </c>
      <c r="M16" s="45">
        <v>41803</v>
      </c>
      <c r="N16" s="27">
        <v>15.84</v>
      </c>
      <c r="O16" s="43">
        <v>12</v>
      </c>
      <c r="P16" s="27">
        <v>5.15</v>
      </c>
      <c r="Q16" s="45">
        <v>41795</v>
      </c>
      <c r="R16" s="27">
        <v>24.051333333333336</v>
      </c>
      <c r="S16" s="27">
        <v>147.92905066818199</v>
      </c>
    </row>
    <row r="17" spans="1:19" x14ac:dyDescent="0.2">
      <c r="A17" s="2" t="s">
        <v>8</v>
      </c>
      <c r="B17" s="27">
        <v>15.716129032258062</v>
      </c>
      <c r="C17" s="27">
        <v>31.51580645161291</v>
      </c>
      <c r="D17" s="27">
        <v>23.018709677419352</v>
      </c>
      <c r="E17" s="27">
        <v>37.869999999999997</v>
      </c>
      <c r="F17" s="45">
        <v>41842</v>
      </c>
      <c r="G17" s="27">
        <v>11.57</v>
      </c>
      <c r="H17" s="45">
        <v>41828</v>
      </c>
      <c r="I17" s="27">
        <v>55.636451612903208</v>
      </c>
      <c r="J17" s="27">
        <v>834.78</v>
      </c>
      <c r="K17" s="27">
        <v>1.1277419354838705</v>
      </c>
      <c r="L17" s="27">
        <v>9.58</v>
      </c>
      <c r="M17" s="45">
        <v>41842</v>
      </c>
      <c r="N17" s="27">
        <v>20.79</v>
      </c>
      <c r="O17" s="43">
        <v>2</v>
      </c>
      <c r="P17" s="27">
        <v>17.03</v>
      </c>
      <c r="Q17" s="45">
        <v>41840</v>
      </c>
      <c r="R17" s="27">
        <v>27.891290322580648</v>
      </c>
      <c r="S17" s="27">
        <v>171.08549827860989</v>
      </c>
    </row>
    <row r="18" spans="1:19" x14ac:dyDescent="0.2">
      <c r="A18" s="2" t="s">
        <v>9</v>
      </c>
      <c r="B18" s="27">
        <v>16.145806451612906</v>
      </c>
      <c r="C18" s="27">
        <v>31.423225806451612</v>
      </c>
      <c r="D18" s="27">
        <v>22.918064516129032</v>
      </c>
      <c r="E18" s="27">
        <v>36.67</v>
      </c>
      <c r="F18" s="45">
        <v>41866</v>
      </c>
      <c r="G18" s="27">
        <v>11.18</v>
      </c>
      <c r="H18" s="45">
        <v>41882</v>
      </c>
      <c r="I18" s="27">
        <v>61.113225806451617</v>
      </c>
      <c r="J18" s="27">
        <v>693.09</v>
      </c>
      <c r="K18" s="27">
        <v>0.87677419354838704</v>
      </c>
      <c r="L18" s="27">
        <v>10.17</v>
      </c>
      <c r="M18" s="45">
        <v>41856</v>
      </c>
      <c r="N18" s="27">
        <v>59</v>
      </c>
      <c r="O18" s="43">
        <v>6</v>
      </c>
      <c r="P18" s="27">
        <v>32.270000000000003</v>
      </c>
      <c r="Q18" s="45">
        <v>41856</v>
      </c>
      <c r="R18" s="27">
        <v>25.696129032258071</v>
      </c>
      <c r="S18" s="27">
        <v>137.05566620630887</v>
      </c>
    </row>
    <row r="19" spans="1:19" x14ac:dyDescent="0.2">
      <c r="A19" s="2" t="s">
        <v>10</v>
      </c>
      <c r="B19" s="27">
        <v>13.194333333333331</v>
      </c>
      <c r="C19" s="27">
        <v>26.252999999999993</v>
      </c>
      <c r="D19" s="27">
        <v>18.882333333333332</v>
      </c>
      <c r="E19" s="27">
        <v>32.01</v>
      </c>
      <c r="F19" s="45">
        <v>41892</v>
      </c>
      <c r="G19" s="27">
        <v>8.6999999999999993</v>
      </c>
      <c r="H19" s="45">
        <v>41888</v>
      </c>
      <c r="I19" s="27">
        <v>66.922999999999988</v>
      </c>
      <c r="J19" s="27">
        <v>526.72059200000001</v>
      </c>
      <c r="K19" s="27">
        <v>0.81566666666666676</v>
      </c>
      <c r="L19" s="27">
        <v>7.96</v>
      </c>
      <c r="M19" s="45">
        <v>41899</v>
      </c>
      <c r="N19" s="27">
        <v>13.47</v>
      </c>
      <c r="O19" s="43">
        <v>3</v>
      </c>
      <c r="P19" s="27">
        <v>11.09</v>
      </c>
      <c r="Q19" s="45">
        <v>41900</v>
      </c>
      <c r="R19" s="27">
        <v>22.633666666666667</v>
      </c>
      <c r="S19" s="27">
        <v>90.515456178631382</v>
      </c>
    </row>
    <row r="20" spans="1:19" x14ac:dyDescent="0.2">
      <c r="A20" s="2" t="s">
        <v>11</v>
      </c>
      <c r="B20" s="27">
        <v>9.4806451612903224</v>
      </c>
      <c r="C20" s="27">
        <v>22.613225806451609</v>
      </c>
      <c r="D20" s="27">
        <v>15.391290322580648</v>
      </c>
      <c r="E20" s="27">
        <v>30.63</v>
      </c>
      <c r="F20" s="45">
        <v>41917</v>
      </c>
      <c r="G20" s="27">
        <v>-2.3199999999999998</v>
      </c>
      <c r="H20" s="45">
        <v>41931</v>
      </c>
      <c r="I20" s="27">
        <v>71.142258064516128</v>
      </c>
      <c r="J20" s="27">
        <v>374.29430399999995</v>
      </c>
      <c r="K20" s="27">
        <v>0.87161290322580642</v>
      </c>
      <c r="L20" s="27">
        <v>10.29</v>
      </c>
      <c r="M20" s="45">
        <v>41929</v>
      </c>
      <c r="N20" s="27">
        <v>35.25</v>
      </c>
      <c r="O20" s="43">
        <v>8</v>
      </c>
      <c r="P20" s="27">
        <v>24.54</v>
      </c>
      <c r="Q20" s="45">
        <v>41934</v>
      </c>
      <c r="R20" s="27">
        <v>17.584193548387098</v>
      </c>
      <c r="S20" s="27">
        <v>58.105822365904309</v>
      </c>
    </row>
    <row r="21" spans="1:19" x14ac:dyDescent="0.2">
      <c r="A21" s="2" t="s">
        <v>12</v>
      </c>
      <c r="B21" s="27">
        <v>4.7516666666666669</v>
      </c>
      <c r="C21" s="27">
        <v>15.451333333333332</v>
      </c>
      <c r="D21" s="27">
        <v>9.9856666666666669</v>
      </c>
      <c r="E21" s="27">
        <v>21.96</v>
      </c>
      <c r="F21" s="45">
        <v>41959</v>
      </c>
      <c r="G21" s="27">
        <v>-1.78</v>
      </c>
      <c r="H21" s="45">
        <v>41971</v>
      </c>
      <c r="I21" s="27">
        <v>83.187666666666686</v>
      </c>
      <c r="J21" s="27">
        <v>197.63395200000002</v>
      </c>
      <c r="K21" s="27">
        <v>0.92666666666666686</v>
      </c>
      <c r="L21" s="27">
        <v>13.13</v>
      </c>
      <c r="M21" s="45">
        <v>41973</v>
      </c>
      <c r="N21" s="27">
        <v>55.52</v>
      </c>
      <c r="O21" s="43">
        <v>16</v>
      </c>
      <c r="P21" s="27">
        <v>16.829999999999998</v>
      </c>
      <c r="Q21" s="45">
        <v>41952</v>
      </c>
      <c r="R21" s="27">
        <v>5.2489999999999979</v>
      </c>
      <c r="S21" s="27">
        <v>25.53646948253073</v>
      </c>
    </row>
    <row r="22" spans="1:19" ht="13.5" thickBot="1" x14ac:dyDescent="0.25">
      <c r="A22" s="28" t="s">
        <v>13</v>
      </c>
      <c r="B22" s="29">
        <v>1.165806451612903</v>
      </c>
      <c r="C22" s="29">
        <v>10.313548387096775</v>
      </c>
      <c r="D22" s="29">
        <v>5.5348387096774205</v>
      </c>
      <c r="E22" s="29">
        <v>18.16</v>
      </c>
      <c r="F22" s="46">
        <v>41996</v>
      </c>
      <c r="G22" s="29">
        <v>-7.76</v>
      </c>
      <c r="H22" s="46">
        <v>42002</v>
      </c>
      <c r="I22" s="29">
        <v>82.818064516129041</v>
      </c>
      <c r="J22" s="29">
        <v>158.70295999999999</v>
      </c>
      <c r="K22" s="29">
        <v>1.2870967741935486</v>
      </c>
      <c r="L22" s="29">
        <v>11.56</v>
      </c>
      <c r="M22" s="46">
        <v>41997</v>
      </c>
      <c r="N22" s="29">
        <v>52.57</v>
      </c>
      <c r="O22" s="30">
        <v>17</v>
      </c>
      <c r="P22" s="29">
        <v>19.64</v>
      </c>
      <c r="Q22" s="46">
        <v>41994</v>
      </c>
      <c r="R22" s="29">
        <v>5.8274193548387094</v>
      </c>
      <c r="S22" s="29">
        <v>19.437772088327879</v>
      </c>
    </row>
    <row r="23" spans="1:19" ht="13.5" thickTop="1" x14ac:dyDescent="0.2">
      <c r="A23" s="2" t="s">
        <v>32</v>
      </c>
      <c r="B23" s="27">
        <v>8.1376342805939572</v>
      </c>
      <c r="C23" s="27">
        <v>20.651408218125958</v>
      </c>
      <c r="D23" s="27">
        <v>13.917080133128522</v>
      </c>
      <c r="E23" s="27">
        <v>37.869999999999997</v>
      </c>
      <c r="F23" s="45">
        <v>40016</v>
      </c>
      <c r="G23" s="27">
        <v>-7.76</v>
      </c>
      <c r="H23" s="45">
        <v>40176</v>
      </c>
      <c r="I23" s="27">
        <v>68.756658346134159</v>
      </c>
      <c r="J23" s="27">
        <v>5790.9718080000002</v>
      </c>
      <c r="K23" s="27">
        <v>1.3123334613415258</v>
      </c>
      <c r="L23" s="27">
        <v>16.48</v>
      </c>
      <c r="M23" s="45">
        <v>39837</v>
      </c>
      <c r="N23" s="27">
        <v>446.5</v>
      </c>
      <c r="O23" s="43">
        <v>119</v>
      </c>
      <c r="P23" s="27">
        <v>60.59</v>
      </c>
      <c r="Q23" s="45">
        <v>39957</v>
      </c>
      <c r="R23" s="27">
        <v>15.537253776241679</v>
      </c>
      <c r="S23" s="27">
        <v>1029.9432149937597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-2.3199999999999998</v>
      </c>
      <c r="G28" s="1" t="s">
        <v>27</v>
      </c>
      <c r="H28" s="44">
        <v>40105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-0.52</v>
      </c>
      <c r="G29" s="1" t="s">
        <v>27</v>
      </c>
      <c r="H29" s="44">
        <v>39891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213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16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13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11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1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62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1.5306451612903225</v>
      </c>
      <c r="C11" s="27">
        <v>8.8338709677419374</v>
      </c>
      <c r="D11" s="27">
        <v>4.8996774193548394</v>
      </c>
      <c r="E11" s="27">
        <v>14.09</v>
      </c>
      <c r="F11" s="45">
        <v>42024</v>
      </c>
      <c r="G11" s="27">
        <v>-3.55</v>
      </c>
      <c r="H11" s="45">
        <v>42014</v>
      </c>
      <c r="I11" s="27">
        <v>83.941935483870964</v>
      </c>
      <c r="J11" s="27">
        <v>182.13</v>
      </c>
      <c r="K11" s="27">
        <v>1.52</v>
      </c>
      <c r="L11" s="27">
        <v>16.37</v>
      </c>
      <c r="M11" s="45">
        <v>42018</v>
      </c>
      <c r="N11" s="27">
        <v>28.47</v>
      </c>
      <c r="O11" s="43">
        <v>19</v>
      </c>
      <c r="P11" s="27">
        <v>4.38</v>
      </c>
      <c r="Q11" s="45">
        <v>42009</v>
      </c>
      <c r="R11" s="27">
        <v>5.7593548387096769</v>
      </c>
      <c r="S11" s="27">
        <v>22.102152891910357</v>
      </c>
    </row>
    <row r="12" spans="1:19" x14ac:dyDescent="0.2">
      <c r="A12" s="2" t="s">
        <v>3</v>
      </c>
      <c r="B12" s="27">
        <v>1.2321428571428572</v>
      </c>
      <c r="C12" s="27">
        <v>10.364285714285712</v>
      </c>
      <c r="D12" s="27">
        <v>5.6554315476190471</v>
      </c>
      <c r="E12" s="27">
        <v>19.59</v>
      </c>
      <c r="F12" s="45">
        <v>41697</v>
      </c>
      <c r="G12" s="27">
        <v>-4.63</v>
      </c>
      <c r="H12" s="45">
        <v>41673</v>
      </c>
      <c r="I12" s="27">
        <v>77.518340773809541</v>
      </c>
      <c r="J12" s="27">
        <v>229.73</v>
      </c>
      <c r="K12" s="27">
        <v>1.7821130952380952</v>
      </c>
      <c r="L12" s="27">
        <v>14.11</v>
      </c>
      <c r="M12" s="45">
        <v>41698</v>
      </c>
      <c r="N12" s="27">
        <v>39.729999999999997</v>
      </c>
      <c r="O12" s="43">
        <v>13</v>
      </c>
      <c r="P12" s="27">
        <v>10.9</v>
      </c>
      <c r="Q12" s="45">
        <v>41674</v>
      </c>
      <c r="R12" s="27">
        <v>6.40155505952381</v>
      </c>
      <c r="S12" s="27">
        <v>34.974016357632685</v>
      </c>
    </row>
    <row r="13" spans="1:19" x14ac:dyDescent="0.2">
      <c r="A13" s="2" t="s">
        <v>4</v>
      </c>
      <c r="B13" s="27">
        <v>3.2216129032258061</v>
      </c>
      <c r="C13" s="27">
        <v>15.08258064516129</v>
      </c>
      <c r="D13" s="27">
        <v>8.8881653225806456</v>
      </c>
      <c r="E13" s="27">
        <v>23.18</v>
      </c>
      <c r="F13" s="45">
        <v>41718</v>
      </c>
      <c r="G13" s="27">
        <v>-3.41</v>
      </c>
      <c r="H13" s="45">
        <v>41714</v>
      </c>
      <c r="I13" s="27">
        <v>67.611055107526866</v>
      </c>
      <c r="J13" s="27">
        <v>430.9</v>
      </c>
      <c r="K13" s="27">
        <v>2.2100604838709681</v>
      </c>
      <c r="L13" s="27">
        <v>14.41</v>
      </c>
      <c r="M13" s="45">
        <v>41722</v>
      </c>
      <c r="N13" s="27">
        <v>15.69</v>
      </c>
      <c r="O13" s="43">
        <v>11</v>
      </c>
      <c r="P13" s="27">
        <v>5.54</v>
      </c>
      <c r="Q13" s="45">
        <v>41722</v>
      </c>
      <c r="R13" s="27">
        <v>9.6244220430107568</v>
      </c>
      <c r="S13" s="27">
        <v>73.833363051383728</v>
      </c>
    </row>
    <row r="14" spans="1:19" x14ac:dyDescent="0.2">
      <c r="A14" s="2" t="s">
        <v>5</v>
      </c>
      <c r="B14" s="27">
        <v>6.992</v>
      </c>
      <c r="C14" s="27">
        <v>20.411333333333335</v>
      </c>
      <c r="D14" s="27">
        <v>13.415354166666665</v>
      </c>
      <c r="E14" s="27">
        <v>29.5</v>
      </c>
      <c r="F14" s="45">
        <v>41756</v>
      </c>
      <c r="G14" s="27">
        <v>-0.97</v>
      </c>
      <c r="H14" s="45">
        <v>41734</v>
      </c>
      <c r="I14" s="27">
        <v>67.059638888888898</v>
      </c>
      <c r="J14" s="27">
        <v>581.45000000000005</v>
      </c>
      <c r="K14" s="27">
        <v>1.3827638888888891</v>
      </c>
      <c r="L14" s="27">
        <v>10</v>
      </c>
      <c r="M14" s="45">
        <v>41733</v>
      </c>
      <c r="N14" s="27">
        <v>22.81</v>
      </c>
      <c r="O14" s="43">
        <v>12</v>
      </c>
      <c r="P14" s="27">
        <v>9.5</v>
      </c>
      <c r="Q14" s="45">
        <v>41758</v>
      </c>
      <c r="R14" s="27">
        <v>15.618805555555554</v>
      </c>
      <c r="S14" s="27">
        <v>98.492052636408744</v>
      </c>
    </row>
    <row r="15" spans="1:19" x14ac:dyDescent="0.2">
      <c r="A15" s="2" t="s">
        <v>6</v>
      </c>
      <c r="B15" s="27">
        <v>8.2687096774193538</v>
      </c>
      <c r="C15" s="27">
        <v>21.206129032258069</v>
      </c>
      <c r="D15" s="27">
        <v>14.612768817204303</v>
      </c>
      <c r="E15" s="27">
        <v>29.98</v>
      </c>
      <c r="F15" s="45">
        <v>41781</v>
      </c>
      <c r="G15" s="27">
        <v>-0.15</v>
      </c>
      <c r="H15" s="45">
        <v>41766</v>
      </c>
      <c r="I15" s="27">
        <v>66.46161962365592</v>
      </c>
      <c r="J15" s="27">
        <v>667.6</v>
      </c>
      <c r="K15" s="27">
        <v>1.5453293010752693</v>
      </c>
      <c r="L15" s="27">
        <v>14.21</v>
      </c>
      <c r="M15" s="45">
        <v>41774</v>
      </c>
      <c r="N15" s="27">
        <v>34.67</v>
      </c>
      <c r="O15" s="43">
        <v>15</v>
      </c>
      <c r="P15" s="27">
        <v>10.28</v>
      </c>
      <c r="Q15" s="45">
        <v>41768</v>
      </c>
      <c r="R15" s="27">
        <v>18.028225806451616</v>
      </c>
      <c r="S15" s="27">
        <v>120.12549333042149</v>
      </c>
    </row>
    <row r="16" spans="1:19" x14ac:dyDescent="0.2">
      <c r="A16" s="2" t="s">
        <v>7</v>
      </c>
      <c r="B16" s="27">
        <v>13.275333333333332</v>
      </c>
      <c r="C16" s="27">
        <v>26.571666666666669</v>
      </c>
      <c r="D16" s="27">
        <v>19.478986111111112</v>
      </c>
      <c r="E16" s="27">
        <v>32.979999999999997</v>
      </c>
      <c r="F16" s="45">
        <v>41795</v>
      </c>
      <c r="G16" s="27">
        <v>9.15</v>
      </c>
      <c r="H16" s="45">
        <v>41805</v>
      </c>
      <c r="I16" s="27">
        <v>61.843291666666666</v>
      </c>
      <c r="J16" s="27">
        <v>708.58</v>
      </c>
      <c r="K16" s="27">
        <v>1.46</v>
      </c>
      <c r="L16" s="27">
        <v>11.66</v>
      </c>
      <c r="M16" s="45">
        <v>41800</v>
      </c>
      <c r="N16" s="27">
        <v>14.52</v>
      </c>
      <c r="O16" s="43">
        <v>9</v>
      </c>
      <c r="P16" s="27">
        <v>4.57</v>
      </c>
      <c r="Q16" s="45">
        <v>41806</v>
      </c>
      <c r="R16" s="27">
        <v>24.214173611111107</v>
      </c>
      <c r="S16" s="27">
        <v>142.61485120583615</v>
      </c>
    </row>
    <row r="17" spans="1:19" x14ac:dyDescent="0.2">
      <c r="A17" s="2" t="s">
        <v>8</v>
      </c>
      <c r="B17" s="27">
        <v>16.640322580645162</v>
      </c>
      <c r="C17" s="27">
        <v>31.825483870967748</v>
      </c>
      <c r="D17" s="27">
        <v>23.433030913978499</v>
      </c>
      <c r="E17" s="27">
        <v>38.090000000000003</v>
      </c>
      <c r="F17" s="45">
        <v>41831</v>
      </c>
      <c r="G17" s="27">
        <v>12.48</v>
      </c>
      <c r="H17" s="45">
        <v>41844</v>
      </c>
      <c r="I17" s="27">
        <v>59.234052419354832</v>
      </c>
      <c r="J17" s="27">
        <v>803.45</v>
      </c>
      <c r="K17" s="27">
        <v>1.22875</v>
      </c>
      <c r="L17" s="27">
        <v>10.39</v>
      </c>
      <c r="M17" s="45">
        <v>41844</v>
      </c>
      <c r="N17" s="27">
        <v>6.94</v>
      </c>
      <c r="O17" s="43">
        <v>3</v>
      </c>
      <c r="P17" s="27">
        <v>2.98</v>
      </c>
      <c r="Q17" s="45">
        <v>41842</v>
      </c>
      <c r="R17" s="27">
        <v>29.757594086021506</v>
      </c>
      <c r="S17" s="27">
        <v>168.73464763623861</v>
      </c>
    </row>
    <row r="18" spans="1:19" x14ac:dyDescent="0.2">
      <c r="A18" s="2" t="s">
        <v>9</v>
      </c>
      <c r="B18" s="27">
        <v>15.382580645161291</v>
      </c>
      <c r="C18" s="27">
        <v>30.102580645161286</v>
      </c>
      <c r="D18" s="27">
        <v>22.100625000000001</v>
      </c>
      <c r="E18" s="27">
        <v>40.200000000000003</v>
      </c>
      <c r="F18" s="45">
        <v>41877</v>
      </c>
      <c r="G18" s="27">
        <v>10.78</v>
      </c>
      <c r="H18" s="45">
        <v>41867</v>
      </c>
      <c r="I18" s="27">
        <v>59.266706989247311</v>
      </c>
      <c r="J18" s="27">
        <v>691.61</v>
      </c>
      <c r="K18" s="27">
        <v>1.0701814516129031</v>
      </c>
      <c r="L18" s="27">
        <v>9.02</v>
      </c>
      <c r="M18" s="45">
        <v>41878</v>
      </c>
      <c r="N18" s="27">
        <v>6.54</v>
      </c>
      <c r="O18" s="43">
        <v>2</v>
      </c>
      <c r="P18" s="27">
        <v>6.14</v>
      </c>
      <c r="Q18" s="45">
        <v>41860</v>
      </c>
      <c r="R18" s="27">
        <v>28.20715725806452</v>
      </c>
      <c r="S18" s="27">
        <v>138.42385236949468</v>
      </c>
    </row>
    <row r="19" spans="1:19" x14ac:dyDescent="0.2">
      <c r="A19" s="2" t="s">
        <v>10</v>
      </c>
      <c r="B19" s="27">
        <v>11.991000000000001</v>
      </c>
      <c r="C19" s="27">
        <v>26.275333333333336</v>
      </c>
      <c r="D19" s="27">
        <v>18.542493055555557</v>
      </c>
      <c r="E19" s="27">
        <v>34.21</v>
      </c>
      <c r="F19" s="45">
        <v>41887</v>
      </c>
      <c r="G19" s="27">
        <v>4.53</v>
      </c>
      <c r="H19" s="45">
        <v>41911</v>
      </c>
      <c r="I19" s="27">
        <v>66.150708333333327</v>
      </c>
      <c r="J19" s="27">
        <v>499.83</v>
      </c>
      <c r="K19" s="27">
        <v>0.88393055555555589</v>
      </c>
      <c r="L19" s="27">
        <v>8.82</v>
      </c>
      <c r="M19" s="45">
        <v>41908</v>
      </c>
      <c r="N19" s="27">
        <v>3.98</v>
      </c>
      <c r="O19" s="43">
        <v>8</v>
      </c>
      <c r="P19" s="27">
        <v>0.99</v>
      </c>
      <c r="Q19" s="45">
        <v>41883</v>
      </c>
      <c r="R19" s="27">
        <v>23.839881944444439</v>
      </c>
      <c r="S19" s="27">
        <v>88.368462982460187</v>
      </c>
    </row>
    <row r="20" spans="1:19" x14ac:dyDescent="0.2">
      <c r="A20" s="2" t="s">
        <v>11</v>
      </c>
      <c r="B20" s="27">
        <v>7.68</v>
      </c>
      <c r="C20" s="27">
        <v>20.125161290322577</v>
      </c>
      <c r="D20" s="27">
        <v>13.401666666666667</v>
      </c>
      <c r="E20" s="27">
        <v>27.55</v>
      </c>
      <c r="F20" s="45">
        <v>41914</v>
      </c>
      <c r="G20" s="27">
        <v>-0.42</v>
      </c>
      <c r="H20" s="45">
        <v>41933</v>
      </c>
      <c r="I20" s="27">
        <v>71.167553763440864</v>
      </c>
      <c r="J20" s="27">
        <v>363.42</v>
      </c>
      <c r="K20" s="27">
        <v>1.2490322580645161</v>
      </c>
      <c r="L20" s="27">
        <v>11.66</v>
      </c>
      <c r="M20" s="45">
        <v>41915</v>
      </c>
      <c r="N20" s="27">
        <v>17.87</v>
      </c>
      <c r="O20" s="43">
        <v>10</v>
      </c>
      <c r="P20" s="27">
        <v>3.38</v>
      </c>
      <c r="Q20" s="45">
        <v>41922</v>
      </c>
      <c r="R20" s="27">
        <v>15.85578629032258</v>
      </c>
      <c r="S20" s="27">
        <v>58.651290066452319</v>
      </c>
    </row>
    <row r="21" spans="1:19" x14ac:dyDescent="0.2">
      <c r="A21" s="2" t="s">
        <v>12</v>
      </c>
      <c r="B21" s="27">
        <v>2.4906666666666655</v>
      </c>
      <c r="C21" s="27">
        <v>13.743000000000004</v>
      </c>
      <c r="D21" s="27">
        <v>7.8515629432624117</v>
      </c>
      <c r="E21" s="27">
        <v>22.45</v>
      </c>
      <c r="F21" s="45">
        <v>41947</v>
      </c>
      <c r="G21" s="27">
        <v>-8.3699999999999992</v>
      </c>
      <c r="H21" s="45">
        <v>41972</v>
      </c>
      <c r="I21" s="27">
        <v>81.49887839834517</v>
      </c>
      <c r="J21" s="27">
        <v>223.86</v>
      </c>
      <c r="K21" s="27">
        <v>0.95022621158392451</v>
      </c>
      <c r="L21" s="27">
        <v>11.37</v>
      </c>
      <c r="M21" s="45">
        <v>41953</v>
      </c>
      <c r="N21" s="27">
        <v>27.4</v>
      </c>
      <c r="O21" s="43">
        <v>15</v>
      </c>
      <c r="P21" s="27">
        <v>10.119999999999999</v>
      </c>
      <c r="Q21" s="45">
        <v>41951</v>
      </c>
      <c r="R21" s="27">
        <v>9.1773986406619414</v>
      </c>
      <c r="S21" s="27">
        <v>24.609380630861395</v>
      </c>
    </row>
    <row r="22" spans="1:19" ht="13.5" thickBot="1" x14ac:dyDescent="0.25">
      <c r="A22" s="28" t="s">
        <v>13</v>
      </c>
      <c r="B22" s="29">
        <v>0.8</v>
      </c>
      <c r="C22" s="29">
        <v>9.6329032258064515</v>
      </c>
      <c r="D22" s="29">
        <v>4.683716397849464</v>
      </c>
      <c r="E22" s="29">
        <v>21.56</v>
      </c>
      <c r="F22" s="46">
        <v>41981</v>
      </c>
      <c r="G22" s="29">
        <v>-5.92</v>
      </c>
      <c r="H22" s="46">
        <v>42000</v>
      </c>
      <c r="I22" s="29">
        <v>78.568158602150532</v>
      </c>
      <c r="J22" s="29">
        <v>185.23</v>
      </c>
      <c r="K22" s="29">
        <v>1.6578830645161291</v>
      </c>
      <c r="L22" s="29">
        <v>13.43</v>
      </c>
      <c r="M22" s="46">
        <v>41997</v>
      </c>
      <c r="N22" s="29">
        <v>29.38</v>
      </c>
      <c r="O22" s="30">
        <v>11</v>
      </c>
      <c r="P22" s="29">
        <v>13.67</v>
      </c>
      <c r="Q22" s="46">
        <v>41995</v>
      </c>
      <c r="R22" s="29">
        <v>4.8176142473118269</v>
      </c>
      <c r="S22" s="29">
        <v>23.298794847912987</v>
      </c>
    </row>
    <row r="23" spans="1:19" ht="13.5" thickTop="1" x14ac:dyDescent="0.2">
      <c r="A23" s="2" t="s">
        <v>32</v>
      </c>
      <c r="B23" s="27">
        <v>7.4587511520737335</v>
      </c>
      <c r="C23" s="27">
        <v>19.514527393753198</v>
      </c>
      <c r="D23" s="27">
        <v>13.080289863487435</v>
      </c>
      <c r="E23" s="27">
        <v>40.200000000000003</v>
      </c>
      <c r="F23" s="45">
        <v>40416</v>
      </c>
      <c r="G23" s="27">
        <v>-8.3699999999999992</v>
      </c>
      <c r="H23" s="45">
        <v>40511</v>
      </c>
      <c r="I23" s="27">
        <v>70.026828337524236</v>
      </c>
      <c r="J23" s="27">
        <v>5567.79</v>
      </c>
      <c r="K23" s="27">
        <v>1.4116891925338544</v>
      </c>
      <c r="L23" s="27">
        <v>16.37</v>
      </c>
      <c r="M23" s="45">
        <v>40192</v>
      </c>
      <c r="N23" s="27">
        <v>248</v>
      </c>
      <c r="O23" s="43">
        <v>128</v>
      </c>
      <c r="P23" s="27">
        <v>13.67</v>
      </c>
      <c r="Q23" s="45">
        <v>40534</v>
      </c>
      <c r="R23" s="27">
        <v>15.941830781765779</v>
      </c>
      <c r="S23" s="27">
        <v>994.2283580070133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-0.42</v>
      </c>
      <c r="G28" s="1" t="s">
        <v>27</v>
      </c>
      <c r="H28" s="44">
        <v>40472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-0.15</v>
      </c>
      <c r="G29" s="1" t="s">
        <v>27</v>
      </c>
      <c r="H29" s="44">
        <v>40305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166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26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14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16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6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64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66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1.4909677419354839</v>
      </c>
      <c r="C11" s="27">
        <v>10.252258064516129</v>
      </c>
      <c r="D11" s="27">
        <v>5.5173051075268811</v>
      </c>
      <c r="E11" s="27">
        <v>17.22</v>
      </c>
      <c r="F11" s="45">
        <v>42012</v>
      </c>
      <c r="G11" s="27">
        <v>-5.17</v>
      </c>
      <c r="H11" s="45">
        <v>42031</v>
      </c>
      <c r="I11" s="27">
        <v>80.082708333333329</v>
      </c>
      <c r="J11" s="27">
        <v>194.19</v>
      </c>
      <c r="K11" s="27">
        <v>1.5544825268817206</v>
      </c>
      <c r="L11" s="27">
        <v>12.64</v>
      </c>
      <c r="M11" s="45">
        <v>42026</v>
      </c>
      <c r="N11" s="27">
        <v>18.29</v>
      </c>
      <c r="O11" s="43">
        <v>12</v>
      </c>
      <c r="P11" s="27">
        <v>9.33</v>
      </c>
      <c r="Q11" s="45">
        <v>42032</v>
      </c>
      <c r="R11" s="27">
        <v>5.9253494623655918</v>
      </c>
      <c r="S11" s="27">
        <v>26.932222363678729</v>
      </c>
    </row>
    <row r="12" spans="1:19" x14ac:dyDescent="0.2">
      <c r="A12" s="2" t="s">
        <v>3</v>
      </c>
      <c r="B12" s="27">
        <v>1.9260714285714282</v>
      </c>
      <c r="C12" s="27">
        <v>13.881428571428572</v>
      </c>
      <c r="D12" s="27">
        <v>7.2449776785714279</v>
      </c>
      <c r="E12" s="27">
        <v>21.35</v>
      </c>
      <c r="F12" s="45">
        <v>41695</v>
      </c>
      <c r="G12" s="27">
        <v>-4.16</v>
      </c>
      <c r="H12" s="45">
        <v>41679</v>
      </c>
      <c r="I12" s="27">
        <v>74.951264880952394</v>
      </c>
      <c r="J12" s="27">
        <v>285.89999999999998</v>
      </c>
      <c r="K12" s="27">
        <v>1.8879538690476187</v>
      </c>
      <c r="L12" s="27">
        <v>12.94</v>
      </c>
      <c r="M12" s="45">
        <v>41698</v>
      </c>
      <c r="N12" s="27">
        <v>24.43</v>
      </c>
      <c r="O12" s="43">
        <v>13</v>
      </c>
      <c r="P12" s="27">
        <v>5.57</v>
      </c>
      <c r="Q12" s="45">
        <v>41691</v>
      </c>
      <c r="R12" s="27">
        <v>7.2055133928571422</v>
      </c>
      <c r="S12" s="27">
        <v>42.33169390575106</v>
      </c>
    </row>
    <row r="13" spans="1:19" x14ac:dyDescent="0.2">
      <c r="A13" s="2" t="s">
        <v>4</v>
      </c>
      <c r="B13" s="27">
        <v>4.50741935483871</v>
      </c>
      <c r="C13" s="27">
        <v>14.948387096774193</v>
      </c>
      <c r="D13" s="27">
        <v>9.3897916666666656</v>
      </c>
      <c r="E13" s="27">
        <v>23.32</v>
      </c>
      <c r="F13" s="45">
        <v>41729</v>
      </c>
      <c r="G13" s="27">
        <v>-1.71</v>
      </c>
      <c r="H13" s="45">
        <v>41705</v>
      </c>
      <c r="I13" s="27">
        <v>77.300551075268828</v>
      </c>
      <c r="J13" s="27">
        <v>395.76</v>
      </c>
      <c r="K13" s="27">
        <v>1.7863306451612901</v>
      </c>
      <c r="L13" s="27">
        <v>13.62</v>
      </c>
      <c r="M13" s="45">
        <v>41714</v>
      </c>
      <c r="N13" s="27">
        <v>77.95</v>
      </c>
      <c r="O13" s="43">
        <v>14</v>
      </c>
      <c r="P13" s="27">
        <v>26.9</v>
      </c>
      <c r="Q13" s="45">
        <v>41713</v>
      </c>
      <c r="R13" s="27">
        <v>10.420591397849462</v>
      </c>
      <c r="S13" s="27">
        <v>61.694675530049068</v>
      </c>
    </row>
    <row r="14" spans="1:19" x14ac:dyDescent="0.2">
      <c r="A14" s="2" t="s">
        <v>5</v>
      </c>
      <c r="B14" s="27">
        <v>8.9533333333333349</v>
      </c>
      <c r="C14" s="27">
        <v>22.022333333333332</v>
      </c>
      <c r="D14" s="27">
        <v>14.930458333333336</v>
      </c>
      <c r="E14" s="27">
        <v>31</v>
      </c>
      <c r="F14" s="45">
        <v>41738</v>
      </c>
      <c r="G14" s="27">
        <v>5.75</v>
      </c>
      <c r="H14" s="45">
        <v>41743</v>
      </c>
      <c r="I14" s="27">
        <v>68.510770833333339</v>
      </c>
      <c r="J14" s="27">
        <v>582.28</v>
      </c>
      <c r="K14" s="27">
        <v>1.6451805555555554</v>
      </c>
      <c r="L14" s="27">
        <v>11.56</v>
      </c>
      <c r="M14" s="45">
        <v>41741</v>
      </c>
      <c r="N14" s="27">
        <v>51.5</v>
      </c>
      <c r="O14" s="43">
        <v>8</v>
      </c>
      <c r="P14" s="27">
        <v>19.21</v>
      </c>
      <c r="Q14" s="45">
        <v>41753</v>
      </c>
      <c r="R14" s="27">
        <v>16.639097222222222</v>
      </c>
      <c r="S14" s="27">
        <v>104.45964724405333</v>
      </c>
    </row>
    <row r="15" spans="1:19" x14ac:dyDescent="0.2">
      <c r="A15" s="2" t="s">
        <v>6</v>
      </c>
      <c r="B15" s="27">
        <v>11.158064516129034</v>
      </c>
      <c r="C15" s="27">
        <v>24.956774193548391</v>
      </c>
      <c r="D15" s="27">
        <v>17.730322580645165</v>
      </c>
      <c r="E15" s="27">
        <v>32.92</v>
      </c>
      <c r="F15" s="45">
        <v>41784</v>
      </c>
      <c r="G15" s="27">
        <v>6.84</v>
      </c>
      <c r="H15" s="45">
        <v>41776</v>
      </c>
      <c r="I15" s="27">
        <v>66.088104838709683</v>
      </c>
      <c r="J15" s="27">
        <v>703.32</v>
      </c>
      <c r="K15" s="27">
        <v>1.3206115591397849</v>
      </c>
      <c r="L15" s="27">
        <v>12.45</v>
      </c>
      <c r="M15" s="45">
        <v>41765</v>
      </c>
      <c r="N15" s="27">
        <v>41.03</v>
      </c>
      <c r="O15" s="43">
        <v>11</v>
      </c>
      <c r="P15" s="27">
        <v>21.19</v>
      </c>
      <c r="Q15" s="45">
        <v>41766</v>
      </c>
      <c r="R15" s="27">
        <v>20.4942809139785</v>
      </c>
      <c r="S15" s="27">
        <v>131.70698508840755</v>
      </c>
    </row>
    <row r="16" spans="1:19" x14ac:dyDescent="0.2">
      <c r="A16" s="2" t="s">
        <v>7</v>
      </c>
      <c r="B16" s="27">
        <v>13.050666666666665</v>
      </c>
      <c r="C16" s="27">
        <v>27.396333333333342</v>
      </c>
      <c r="D16" s="27">
        <v>19.668395833333339</v>
      </c>
      <c r="E16" s="27">
        <v>38.090000000000003</v>
      </c>
      <c r="F16" s="45">
        <v>41816</v>
      </c>
      <c r="G16" s="27">
        <v>8.67</v>
      </c>
      <c r="H16" s="45">
        <v>41809</v>
      </c>
      <c r="I16" s="27">
        <v>62.183243055555572</v>
      </c>
      <c r="J16" s="27">
        <v>741.37</v>
      </c>
      <c r="K16" s="27">
        <v>1.2132777777777777</v>
      </c>
      <c r="L16" s="27">
        <v>11.96</v>
      </c>
      <c r="M16" s="45">
        <v>41811</v>
      </c>
      <c r="N16" s="27">
        <v>27.16</v>
      </c>
      <c r="O16" s="43">
        <v>9</v>
      </c>
      <c r="P16" s="27">
        <v>7.34</v>
      </c>
      <c r="Q16" s="45">
        <v>41799</v>
      </c>
      <c r="R16" s="27">
        <v>24.774451388888888</v>
      </c>
      <c r="S16" s="27">
        <v>145.31463036732407</v>
      </c>
    </row>
    <row r="17" spans="1:19" x14ac:dyDescent="0.2">
      <c r="A17" s="2" t="s">
        <v>8</v>
      </c>
      <c r="B17" s="27">
        <v>14.529677419354838</v>
      </c>
      <c r="C17" s="27">
        <v>28.714516129032255</v>
      </c>
      <c r="D17" s="27">
        <v>21.035740105239082</v>
      </c>
      <c r="E17" s="27">
        <v>34.96</v>
      </c>
      <c r="F17" s="45">
        <v>41822</v>
      </c>
      <c r="G17" s="27">
        <v>10.58</v>
      </c>
      <c r="H17" s="45">
        <v>41838</v>
      </c>
      <c r="I17" s="27">
        <v>57.653290579958814</v>
      </c>
      <c r="J17" s="27">
        <v>798.98</v>
      </c>
      <c r="K17" s="27">
        <v>1.1914045698924729</v>
      </c>
      <c r="L17" s="27">
        <v>11.86</v>
      </c>
      <c r="M17" s="45">
        <v>41832</v>
      </c>
      <c r="N17" s="27">
        <v>16.649999999999999</v>
      </c>
      <c r="O17" s="43">
        <v>5</v>
      </c>
      <c r="P17" s="27">
        <v>6.74</v>
      </c>
      <c r="Q17" s="45">
        <v>41823</v>
      </c>
      <c r="R17" s="27">
        <v>27.572217741935479</v>
      </c>
      <c r="S17" s="27">
        <v>157.38799085442071</v>
      </c>
    </row>
    <row r="18" spans="1:19" x14ac:dyDescent="0.2">
      <c r="A18" s="2" t="s">
        <v>9</v>
      </c>
      <c r="B18" s="27">
        <v>15.975483870967741</v>
      </c>
      <c r="C18" s="27">
        <v>32.427741935483866</v>
      </c>
      <c r="D18" s="27">
        <v>23.447115219629378</v>
      </c>
      <c r="E18" s="27">
        <v>39.380000000000003</v>
      </c>
      <c r="F18" s="45">
        <v>41871</v>
      </c>
      <c r="G18" s="27">
        <v>8.9499999999999993</v>
      </c>
      <c r="H18" s="45">
        <v>41879</v>
      </c>
      <c r="I18" s="27">
        <v>57.734704873026757</v>
      </c>
      <c r="J18" s="27">
        <v>702.41</v>
      </c>
      <c r="K18" s="27">
        <v>0.99813844086021508</v>
      </c>
      <c r="L18" s="27">
        <v>9.02</v>
      </c>
      <c r="M18" s="45">
        <v>41853</v>
      </c>
      <c r="N18" s="27">
        <v>2.2000000000000002</v>
      </c>
      <c r="O18" s="43">
        <v>5</v>
      </c>
      <c r="P18" s="27">
        <v>0.8</v>
      </c>
      <c r="Q18" s="45">
        <v>41853</v>
      </c>
      <c r="R18" s="27">
        <v>30.02707661290323</v>
      </c>
      <c r="S18" s="27">
        <v>145.96126561581997</v>
      </c>
    </row>
    <row r="19" spans="1:19" x14ac:dyDescent="0.2">
      <c r="A19" s="2" t="s">
        <v>10</v>
      </c>
      <c r="B19" s="27">
        <v>13.243333333333338</v>
      </c>
      <c r="C19" s="27">
        <v>29.484666666666669</v>
      </c>
      <c r="D19" s="27">
        <v>20.250770833333331</v>
      </c>
      <c r="E19" s="27">
        <v>37.200000000000003</v>
      </c>
      <c r="F19" s="45">
        <v>41892</v>
      </c>
      <c r="G19" s="27">
        <v>7.72</v>
      </c>
      <c r="H19" s="45">
        <v>41903</v>
      </c>
      <c r="I19" s="27">
        <v>69.007909722222209</v>
      </c>
      <c r="J19" s="27">
        <v>554.95000000000005</v>
      </c>
      <c r="K19" s="27">
        <v>0.82255555555555548</v>
      </c>
      <c r="L19" s="27">
        <v>14.01</v>
      </c>
      <c r="M19" s="45">
        <v>41883</v>
      </c>
      <c r="N19" s="27">
        <v>8.5399999999999991</v>
      </c>
      <c r="O19" s="43">
        <v>4</v>
      </c>
      <c r="P19" s="27">
        <v>5.35</v>
      </c>
      <c r="Q19" s="45">
        <v>41884</v>
      </c>
      <c r="R19" s="27">
        <v>25.703604166666672</v>
      </c>
      <c r="S19" s="27">
        <v>100.10337196324251</v>
      </c>
    </row>
    <row r="20" spans="1:19" x14ac:dyDescent="0.2">
      <c r="A20" s="2" t="s">
        <v>11</v>
      </c>
      <c r="B20" s="27">
        <v>7.8893548387096768</v>
      </c>
      <c r="C20" s="27">
        <v>23.2741935483871</v>
      </c>
      <c r="D20" s="27">
        <v>14.610658602150538</v>
      </c>
      <c r="E20" s="27">
        <v>31.63</v>
      </c>
      <c r="F20" s="45">
        <v>41923</v>
      </c>
      <c r="G20" s="27">
        <v>2.1</v>
      </c>
      <c r="H20" s="45">
        <v>41938</v>
      </c>
      <c r="I20" s="27">
        <v>71.978017473118285</v>
      </c>
      <c r="J20" s="27">
        <v>404.31</v>
      </c>
      <c r="K20" s="27">
        <v>0.947587365591398</v>
      </c>
      <c r="L20" s="27">
        <v>10.98</v>
      </c>
      <c r="M20" s="45">
        <v>41936</v>
      </c>
      <c r="N20" s="27">
        <v>8.7200000000000006</v>
      </c>
      <c r="O20" s="43">
        <v>6</v>
      </c>
      <c r="P20" s="27">
        <v>5.54</v>
      </c>
      <c r="Q20" s="45">
        <v>41939</v>
      </c>
      <c r="R20" s="27">
        <v>18.332358870967749</v>
      </c>
      <c r="S20" s="27">
        <v>59.068435938157265</v>
      </c>
    </row>
    <row r="21" spans="1:19" x14ac:dyDescent="0.2">
      <c r="A21" s="2" t="s">
        <v>12</v>
      </c>
      <c r="B21" s="27">
        <v>7.4713333333333338</v>
      </c>
      <c r="C21" s="27">
        <v>15.565999999999999</v>
      </c>
      <c r="D21" s="27">
        <v>11.298187499999999</v>
      </c>
      <c r="E21" s="27">
        <v>20.21</v>
      </c>
      <c r="F21" s="45">
        <v>41951</v>
      </c>
      <c r="G21" s="27">
        <v>0.26</v>
      </c>
      <c r="H21" s="45">
        <v>41973</v>
      </c>
      <c r="I21" s="27">
        <v>87.036597222222227</v>
      </c>
      <c r="J21" s="27">
        <v>184.83</v>
      </c>
      <c r="K21" s="27">
        <v>1.2938472222222221</v>
      </c>
      <c r="L21" s="27">
        <v>12.45</v>
      </c>
      <c r="M21" s="45">
        <v>41949</v>
      </c>
      <c r="N21" s="27">
        <v>57.72</v>
      </c>
      <c r="O21" s="43">
        <v>18</v>
      </c>
      <c r="P21" s="27">
        <v>28.92</v>
      </c>
      <c r="Q21" s="45">
        <v>41948</v>
      </c>
      <c r="R21" s="27">
        <v>12.039583333333331</v>
      </c>
      <c r="S21" s="27">
        <v>26.372266727954923</v>
      </c>
    </row>
    <row r="22" spans="1:19" ht="13.5" thickBot="1" x14ac:dyDescent="0.25">
      <c r="A22" s="28" t="s">
        <v>13</v>
      </c>
      <c r="B22" s="29">
        <v>2.5164516129032255</v>
      </c>
      <c r="C22" s="29">
        <v>12.074193548387093</v>
      </c>
      <c r="D22" s="29">
        <v>6.7402480715287503</v>
      </c>
      <c r="E22" s="29">
        <v>19.87</v>
      </c>
      <c r="F22" s="46">
        <v>41989</v>
      </c>
      <c r="G22" s="29">
        <v>-5.17</v>
      </c>
      <c r="H22" s="46">
        <v>42000</v>
      </c>
      <c r="I22" s="29">
        <v>82.467007071061246</v>
      </c>
      <c r="J22" s="29">
        <v>182.31</v>
      </c>
      <c r="K22" s="29">
        <v>1.2366465053763442</v>
      </c>
      <c r="L22" s="29">
        <v>11.66</v>
      </c>
      <c r="M22" s="46">
        <v>41989</v>
      </c>
      <c r="N22" s="29">
        <v>11.34</v>
      </c>
      <c r="O22" s="30">
        <v>10</v>
      </c>
      <c r="P22" s="29">
        <v>5.96</v>
      </c>
      <c r="Q22" s="46">
        <v>41989</v>
      </c>
      <c r="R22" s="29">
        <v>6.9185080645161294</v>
      </c>
      <c r="S22" s="29">
        <v>21.020144173181766</v>
      </c>
    </row>
    <row r="23" spans="1:19" ht="13.5" thickTop="1" x14ac:dyDescent="0.2">
      <c r="A23" s="2" t="s">
        <v>32</v>
      </c>
      <c r="B23" s="27">
        <v>8.5593464541730686</v>
      </c>
      <c r="C23" s="27">
        <v>21.249902201740909</v>
      </c>
      <c r="D23" s="27">
        <v>14.32199762766316</v>
      </c>
      <c r="E23" s="27">
        <v>39.380000000000003</v>
      </c>
      <c r="F23" s="45">
        <v>40775</v>
      </c>
      <c r="G23" s="27">
        <v>-5.17</v>
      </c>
      <c r="H23" s="45">
        <v>40570</v>
      </c>
      <c r="I23" s="27">
        <v>71.249514163230216</v>
      </c>
      <c r="J23" s="27">
        <v>5730.61</v>
      </c>
      <c r="K23" s="27">
        <v>1.3248347160884961</v>
      </c>
      <c r="L23" s="27">
        <v>14.01</v>
      </c>
      <c r="M23" s="45">
        <v>40787</v>
      </c>
      <c r="N23" s="27">
        <v>345.53</v>
      </c>
      <c r="O23" s="43">
        <v>115</v>
      </c>
      <c r="P23" s="27">
        <v>28.92</v>
      </c>
      <c r="Q23" s="45">
        <v>40852</v>
      </c>
      <c r="R23" s="27">
        <v>17.171052714040364</v>
      </c>
      <c r="S23" s="27">
        <v>1022.3533297720408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-0.28999999999999998</v>
      </c>
      <c r="G28" s="1" t="s">
        <v>27</v>
      </c>
      <c r="H28" s="44">
        <v>40892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-0.83</v>
      </c>
      <c r="G29" s="1" t="s">
        <v>27</v>
      </c>
      <c r="H29" s="44">
        <v>40613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278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7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8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13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2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65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66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1.334193548387097</v>
      </c>
      <c r="C11" s="27">
        <v>11.24</v>
      </c>
      <c r="D11" s="27">
        <v>6.1319825268817212</v>
      </c>
      <c r="E11" s="27">
        <v>17.079999999999998</v>
      </c>
      <c r="F11" s="45">
        <v>42023</v>
      </c>
      <c r="G11" s="27">
        <v>-5.38</v>
      </c>
      <c r="H11" s="45">
        <v>42019</v>
      </c>
      <c r="I11" s="27">
        <v>81.296720430107527</v>
      </c>
      <c r="J11" s="27">
        <v>222.34</v>
      </c>
      <c r="K11" s="27">
        <v>1.6537634408602151</v>
      </c>
      <c r="L11" s="27">
        <v>11.66</v>
      </c>
      <c r="M11" s="45">
        <v>42010</v>
      </c>
      <c r="N11" s="27">
        <v>14.91</v>
      </c>
      <c r="O11" s="43">
        <v>11</v>
      </c>
      <c r="P11" s="27">
        <v>8.7200000000000006</v>
      </c>
      <c r="Q11" s="45">
        <v>42020</v>
      </c>
      <c r="R11" s="27">
        <v>6.488434139784947</v>
      </c>
      <c r="S11" s="27">
        <v>27.878538755933306</v>
      </c>
    </row>
    <row r="12" spans="1:19" x14ac:dyDescent="0.2">
      <c r="A12" s="2" t="s">
        <v>3</v>
      </c>
      <c r="B12" s="27">
        <v>0.28344827586206889</v>
      </c>
      <c r="C12" s="27">
        <v>10.982413793103449</v>
      </c>
      <c r="D12" s="27">
        <v>5.1949397774517001</v>
      </c>
      <c r="E12" s="27">
        <v>20.96</v>
      </c>
      <c r="F12" s="45">
        <v>41699</v>
      </c>
      <c r="G12" s="27">
        <v>-6.87</v>
      </c>
      <c r="H12" s="45">
        <v>41692</v>
      </c>
      <c r="I12" s="27">
        <v>61.782314135485464</v>
      </c>
      <c r="J12" s="27">
        <v>349.73</v>
      </c>
      <c r="K12" s="27">
        <v>2.9305747126436783</v>
      </c>
      <c r="L12" s="27">
        <v>14.99</v>
      </c>
      <c r="M12" s="45">
        <v>41675</v>
      </c>
      <c r="N12" s="27">
        <v>5.59</v>
      </c>
      <c r="O12" s="43">
        <v>7</v>
      </c>
      <c r="P12" s="27">
        <v>2.19</v>
      </c>
      <c r="Q12" s="45">
        <v>41684</v>
      </c>
      <c r="R12" s="27">
        <v>5.6007686781609198</v>
      </c>
      <c r="S12" s="27">
        <v>54.992213639102808</v>
      </c>
    </row>
    <row r="13" spans="1:19" x14ac:dyDescent="0.2">
      <c r="A13" s="2" t="s">
        <v>4</v>
      </c>
      <c r="B13" s="27">
        <v>2.9477419354838701</v>
      </c>
      <c r="C13" s="27">
        <v>18.694838709677423</v>
      </c>
      <c r="D13" s="27">
        <v>10.497271505376343</v>
      </c>
      <c r="E13" s="27">
        <v>25.43</v>
      </c>
      <c r="F13" s="45">
        <v>41711</v>
      </c>
      <c r="G13" s="27">
        <v>-1.78</v>
      </c>
      <c r="H13" s="45">
        <v>41700</v>
      </c>
      <c r="I13" s="27">
        <v>61.235040322580637</v>
      </c>
      <c r="J13" s="27">
        <v>539.28</v>
      </c>
      <c r="K13" s="27">
        <v>1.9662567204301078</v>
      </c>
      <c r="L13" s="27">
        <v>15.19</v>
      </c>
      <c r="M13" s="45">
        <v>41706</v>
      </c>
      <c r="N13" s="27">
        <v>14.48</v>
      </c>
      <c r="O13" s="43">
        <v>5</v>
      </c>
      <c r="P13" s="27">
        <v>12.28</v>
      </c>
      <c r="Q13" s="45">
        <v>41719</v>
      </c>
      <c r="R13" s="27">
        <v>12.048366935483871</v>
      </c>
      <c r="S13" s="27">
        <v>89.877312041671914</v>
      </c>
    </row>
    <row r="14" spans="1:19" x14ac:dyDescent="0.2">
      <c r="A14" s="2" t="s">
        <v>5</v>
      </c>
      <c r="B14" s="27">
        <v>5.8613333333333317</v>
      </c>
      <c r="C14" s="27">
        <v>16.727999999999994</v>
      </c>
      <c r="D14" s="27">
        <v>10.77877822104019</v>
      </c>
      <c r="E14" s="27">
        <v>24.22</v>
      </c>
      <c r="F14" s="45">
        <v>41730</v>
      </c>
      <c r="G14" s="27">
        <v>0.67</v>
      </c>
      <c r="H14" s="45">
        <v>41736</v>
      </c>
      <c r="I14" s="27">
        <v>72.434868055555555</v>
      </c>
      <c r="J14" s="27">
        <v>461.18</v>
      </c>
      <c r="K14" s="27">
        <v>1.6077591607565012</v>
      </c>
      <c r="L14" s="27">
        <v>14.9</v>
      </c>
      <c r="M14" s="45">
        <v>41739</v>
      </c>
      <c r="N14" s="27">
        <v>82.67</v>
      </c>
      <c r="O14" s="43">
        <v>19</v>
      </c>
      <c r="P14" s="27">
        <v>24.55</v>
      </c>
      <c r="Q14" s="45">
        <v>41757</v>
      </c>
      <c r="R14" s="27">
        <v>13.111370124113474</v>
      </c>
      <c r="S14" s="27">
        <v>80.026345923207018</v>
      </c>
    </row>
    <row r="15" spans="1:19" x14ac:dyDescent="0.2">
      <c r="A15" s="2" t="s">
        <v>6</v>
      </c>
      <c r="B15" s="27">
        <v>11.002903225806453</v>
      </c>
      <c r="C15" s="27">
        <v>25.05</v>
      </c>
      <c r="D15" s="27">
        <v>17.666202956989245</v>
      </c>
      <c r="E15" s="27">
        <v>32.99</v>
      </c>
      <c r="F15" s="45">
        <v>41790</v>
      </c>
      <c r="G15" s="27">
        <v>4.8</v>
      </c>
      <c r="H15" s="45">
        <v>41761</v>
      </c>
      <c r="I15" s="27">
        <v>63.783696236559138</v>
      </c>
      <c r="J15" s="27">
        <v>738.06</v>
      </c>
      <c r="K15" s="27">
        <v>1.6223790322580645</v>
      </c>
      <c r="L15" s="27">
        <v>12.64</v>
      </c>
      <c r="M15" s="45">
        <v>41780</v>
      </c>
      <c r="N15" s="27">
        <v>33.11</v>
      </c>
      <c r="O15" s="43">
        <v>13</v>
      </c>
      <c r="P15" s="27">
        <v>11.89</v>
      </c>
      <c r="Q15" s="45">
        <v>41778</v>
      </c>
      <c r="R15" s="27">
        <v>19.457587365591401</v>
      </c>
      <c r="S15" s="27">
        <v>142.85731788164162</v>
      </c>
    </row>
    <row r="16" spans="1:19" x14ac:dyDescent="0.2">
      <c r="A16" s="2" t="s">
        <v>7</v>
      </c>
      <c r="B16" s="27">
        <v>13.96466666666667</v>
      </c>
      <c r="C16" s="27">
        <v>29.763666666666666</v>
      </c>
      <c r="D16" s="27">
        <v>21.464437499999999</v>
      </c>
      <c r="E16" s="27">
        <v>38.36</v>
      </c>
      <c r="F16" s="45">
        <v>41818</v>
      </c>
      <c r="G16" s="27">
        <v>9.42</v>
      </c>
      <c r="H16" s="45">
        <v>41799</v>
      </c>
      <c r="I16" s="27">
        <v>59.127118055555563</v>
      </c>
      <c r="J16" s="27">
        <v>749.73</v>
      </c>
      <c r="K16" s="27">
        <v>1.2742222222222221</v>
      </c>
      <c r="L16" s="27">
        <v>10.98</v>
      </c>
      <c r="M16" s="45">
        <v>41807</v>
      </c>
      <c r="N16" s="27">
        <v>34.86</v>
      </c>
      <c r="O16" s="43">
        <v>8</v>
      </c>
      <c r="P16" s="27">
        <v>14.85</v>
      </c>
      <c r="Q16" s="45">
        <v>41809</v>
      </c>
      <c r="R16" s="27">
        <v>25.711805555555564</v>
      </c>
      <c r="S16" s="27">
        <v>157.14011420359904</v>
      </c>
    </row>
    <row r="17" spans="1:19" x14ac:dyDescent="0.2">
      <c r="A17" s="2" t="s">
        <v>8</v>
      </c>
      <c r="B17" s="27">
        <v>14.731612903225807</v>
      </c>
      <c r="C17" s="27">
        <v>30.230322580645172</v>
      </c>
      <c r="D17" s="27">
        <v>21.983044354838711</v>
      </c>
      <c r="E17" s="27">
        <v>38.090000000000003</v>
      </c>
      <c r="F17" s="45">
        <v>41838</v>
      </c>
      <c r="G17" s="27">
        <v>9.49</v>
      </c>
      <c r="H17" s="45">
        <v>41822</v>
      </c>
      <c r="I17" s="27">
        <v>54.531162634408602</v>
      </c>
      <c r="J17" s="27">
        <v>828.84</v>
      </c>
      <c r="K17" s="27">
        <v>1.4067540322580649</v>
      </c>
      <c r="L17" s="27">
        <v>11.66</v>
      </c>
      <c r="M17" s="45">
        <v>41846</v>
      </c>
      <c r="N17" s="27">
        <v>4.5599999999999996</v>
      </c>
      <c r="O17" s="43">
        <v>2</v>
      </c>
      <c r="P17" s="27">
        <v>2.97</v>
      </c>
      <c r="Q17" s="45">
        <v>41847</v>
      </c>
      <c r="R17" s="27">
        <v>28.627211021505378</v>
      </c>
      <c r="S17" s="27">
        <v>172.67174333258833</v>
      </c>
    </row>
    <row r="18" spans="1:19" x14ac:dyDescent="0.2">
      <c r="A18" s="2" t="s">
        <v>9</v>
      </c>
      <c r="B18" s="27">
        <v>16.286129032258064</v>
      </c>
      <c r="C18" s="27">
        <v>32.697096774193547</v>
      </c>
      <c r="D18" s="27">
        <v>23.899825268817196</v>
      </c>
      <c r="E18" s="27">
        <v>39.79</v>
      </c>
      <c r="F18" s="45">
        <v>41861</v>
      </c>
      <c r="G18" s="27">
        <v>11.39</v>
      </c>
      <c r="H18" s="45">
        <v>41867</v>
      </c>
      <c r="I18" s="27">
        <v>57.322069892473124</v>
      </c>
      <c r="J18" s="27">
        <v>706.87299999999982</v>
      </c>
      <c r="K18" s="27">
        <v>1.1507775537634408</v>
      </c>
      <c r="L18" s="27">
        <v>12.54</v>
      </c>
      <c r="M18" s="45">
        <v>41867</v>
      </c>
      <c r="N18" s="27">
        <v>26.924000000000003</v>
      </c>
      <c r="O18" s="43">
        <v>2</v>
      </c>
      <c r="P18" s="27">
        <v>23.764000000000003</v>
      </c>
      <c r="Q18" s="45">
        <v>41880</v>
      </c>
      <c r="R18" s="27">
        <v>29.651606182795703</v>
      </c>
      <c r="S18" s="27">
        <v>151.54248557601736</v>
      </c>
    </row>
    <row r="19" spans="1:19" x14ac:dyDescent="0.2">
      <c r="A19" s="2" t="s">
        <v>10</v>
      </c>
      <c r="B19" s="27">
        <v>12.68803333333333</v>
      </c>
      <c r="C19" s="27">
        <v>26.475000000000001</v>
      </c>
      <c r="D19" s="27">
        <v>19.030141666666669</v>
      </c>
      <c r="E19" s="27">
        <v>33.6</v>
      </c>
      <c r="F19" s="45">
        <v>41905</v>
      </c>
      <c r="G19" s="27">
        <v>5.0709999999999997</v>
      </c>
      <c r="H19" s="45">
        <v>41909</v>
      </c>
      <c r="I19" s="27">
        <v>64.451347222222211</v>
      </c>
      <c r="J19" s="27">
        <v>504.47299999999996</v>
      </c>
      <c r="K19" s="27">
        <v>1.2093895833333332</v>
      </c>
      <c r="L19" s="27">
        <v>14.5</v>
      </c>
      <c r="M19" s="45">
        <v>41905</v>
      </c>
      <c r="N19" s="27">
        <v>28.115999999999996</v>
      </c>
      <c r="O19" s="43">
        <v>4</v>
      </c>
      <c r="P19" s="27">
        <v>20.987999999999996</v>
      </c>
      <c r="Q19" s="45">
        <v>41911</v>
      </c>
      <c r="R19" s="27">
        <v>21.67507638888889</v>
      </c>
      <c r="S19" s="27">
        <v>97.58675881116892</v>
      </c>
    </row>
    <row r="20" spans="1:19" x14ac:dyDescent="0.2">
      <c r="A20" s="2" t="s">
        <v>11</v>
      </c>
      <c r="B20" s="27">
        <v>8.9569032258064514</v>
      </c>
      <c r="C20" s="27">
        <v>20.535806451612903</v>
      </c>
      <c r="D20" s="27">
        <v>14.020292338709677</v>
      </c>
      <c r="E20" s="27">
        <v>28.23</v>
      </c>
      <c r="F20" s="45">
        <v>41920</v>
      </c>
      <c r="G20" s="27">
        <v>0.25800000000000001</v>
      </c>
      <c r="H20" s="45">
        <v>41941</v>
      </c>
      <c r="I20" s="27">
        <v>80.778864247311844</v>
      </c>
      <c r="J20" s="27">
        <v>336.62899999999996</v>
      </c>
      <c r="K20" s="27">
        <v>1.1710127688172041</v>
      </c>
      <c r="L20" s="27">
        <v>14.41</v>
      </c>
      <c r="M20" s="45">
        <v>41939</v>
      </c>
      <c r="N20" s="27">
        <v>115.04</v>
      </c>
      <c r="O20" s="43">
        <v>16</v>
      </c>
      <c r="P20" s="27">
        <v>26.73</v>
      </c>
      <c r="Q20" s="45">
        <v>41932</v>
      </c>
      <c r="R20" s="27">
        <v>15.519737903225804</v>
      </c>
      <c r="S20" s="27">
        <v>53.047185665766385</v>
      </c>
    </row>
    <row r="21" spans="1:19" x14ac:dyDescent="0.2">
      <c r="A21" s="2" t="s">
        <v>12</v>
      </c>
      <c r="B21" s="27">
        <v>5.1021999999999998</v>
      </c>
      <c r="C21" s="27">
        <v>13.628233333333331</v>
      </c>
      <c r="D21" s="27">
        <v>9.0236610205314012</v>
      </c>
      <c r="E21" s="27">
        <v>19.87</v>
      </c>
      <c r="F21" s="45">
        <v>41945</v>
      </c>
      <c r="G21" s="27">
        <v>-0.55800000000000005</v>
      </c>
      <c r="H21" s="45">
        <v>41966</v>
      </c>
      <c r="I21" s="27">
        <v>84.382442028985523</v>
      </c>
      <c r="J21" s="27">
        <v>199.54800000000003</v>
      </c>
      <c r="K21" s="27">
        <v>1.6017871376811599</v>
      </c>
      <c r="L21" s="27">
        <v>14.5</v>
      </c>
      <c r="M21" s="45">
        <v>41971</v>
      </c>
      <c r="N21" s="27">
        <v>56.628000000000007</v>
      </c>
      <c r="O21" s="43">
        <v>18</v>
      </c>
      <c r="P21" s="27">
        <v>15.84</v>
      </c>
      <c r="Q21" s="45">
        <v>41971</v>
      </c>
      <c r="R21" s="27">
        <v>10.278143357487924</v>
      </c>
      <c r="S21" s="27">
        <v>27.069862549271129</v>
      </c>
    </row>
    <row r="22" spans="1:19" ht="13.5" thickBot="1" x14ac:dyDescent="0.25">
      <c r="A22" s="28" t="s">
        <v>13</v>
      </c>
      <c r="B22" s="29">
        <v>1.4311935483870966</v>
      </c>
      <c r="C22" s="29">
        <v>11.820064516129033</v>
      </c>
      <c r="D22" s="29">
        <v>6.4124663978494629</v>
      </c>
      <c r="E22" s="29">
        <v>16.61</v>
      </c>
      <c r="F22" s="46">
        <v>41994</v>
      </c>
      <c r="G22" s="29">
        <v>-4.5609999999999999</v>
      </c>
      <c r="H22" s="46">
        <v>41985</v>
      </c>
      <c r="I22" s="29">
        <v>82.074341397849452</v>
      </c>
      <c r="J22" s="29">
        <v>198.42300000000003</v>
      </c>
      <c r="K22" s="29">
        <v>1.5789213709677423</v>
      </c>
      <c r="L22" s="29">
        <v>16.46</v>
      </c>
      <c r="M22" s="46">
        <v>41978</v>
      </c>
      <c r="N22" s="29">
        <v>5.346000000000001</v>
      </c>
      <c r="O22" s="30">
        <v>14</v>
      </c>
      <c r="P22" s="29">
        <v>0.79200000000000004</v>
      </c>
      <c r="Q22" s="46">
        <v>42004</v>
      </c>
      <c r="R22" s="29">
        <v>7.1560477150537647</v>
      </c>
      <c r="S22" s="29">
        <v>23.386892894123385</v>
      </c>
    </row>
    <row r="23" spans="1:19" ht="13.5" thickTop="1" x14ac:dyDescent="0.2">
      <c r="A23" s="2" t="s">
        <v>32</v>
      </c>
      <c r="B23" s="27">
        <v>7.8825299190458535</v>
      </c>
      <c r="C23" s="27">
        <v>20.653786902113456</v>
      </c>
      <c r="D23" s="27">
        <v>13.841920294596028</v>
      </c>
      <c r="E23" s="27">
        <v>39.79</v>
      </c>
      <c r="F23" s="45">
        <v>41131</v>
      </c>
      <c r="G23" s="27">
        <v>-6.87</v>
      </c>
      <c r="H23" s="45">
        <v>40961</v>
      </c>
      <c r="I23" s="27">
        <v>68.59999872159122</v>
      </c>
      <c r="J23" s="27">
        <v>5835.1059999999998</v>
      </c>
      <c r="K23" s="27">
        <v>1.5977998113326446</v>
      </c>
      <c r="L23" s="27">
        <v>16.46</v>
      </c>
      <c r="M23" s="45">
        <v>41248</v>
      </c>
      <c r="N23" s="27">
        <v>422.23399999999998</v>
      </c>
      <c r="O23" s="43">
        <v>119</v>
      </c>
      <c r="P23" s="27">
        <v>26.73</v>
      </c>
      <c r="Q23" s="45">
        <v>41202</v>
      </c>
      <c r="R23" s="27">
        <v>16.277179613970635</v>
      </c>
      <c r="S23" s="27">
        <v>1078.0767712740912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-1.4E-2</v>
      </c>
      <c r="G28" s="1" t="s">
        <v>27</v>
      </c>
      <c r="H28" s="44">
        <v>41235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-0.08</v>
      </c>
      <c r="G29" s="1" t="s">
        <v>27</v>
      </c>
      <c r="H29" s="44">
        <v>40991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243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11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19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9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3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</dc:creator>
  <cp:lastModifiedBy>Joaquin Huete Cuevas</cp:lastModifiedBy>
  <cp:lastPrinted>2006-01-23T11:17:41Z</cp:lastPrinted>
  <dcterms:created xsi:type="dcterms:W3CDTF">2005-02-15T12:59:33Z</dcterms:created>
  <dcterms:modified xsi:type="dcterms:W3CDTF">2025-01-27T12:56:40Z</dcterms:modified>
</cp:coreProperties>
</file>