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20" yWindow="195" windowWidth="9420" windowHeight="4440" firstSheet="3" activeTab="12"/>
  </bookViews>
  <sheets>
    <sheet name="2013" sheetId="1" r:id="rId1"/>
    <sheet name="2014" sheetId="2" r:id="rId2"/>
    <sheet name="2015" sheetId="4" r:id="rId3"/>
    <sheet name="2016" sheetId="3" r:id="rId4"/>
    <sheet name="2017" sheetId="7" r:id="rId5"/>
    <sheet name="2018" sheetId="8" r:id="rId6"/>
    <sheet name="2019" sheetId="9" r:id="rId7"/>
    <sheet name="2020" sheetId="10" r:id="rId8"/>
    <sheet name="2021" sheetId="11" r:id="rId9"/>
    <sheet name="2022" sheetId="12" r:id="rId10"/>
    <sheet name="2023" sheetId="14" r:id="rId11"/>
    <sheet name="2024" sheetId="15" r:id="rId12"/>
    <sheet name="Resumen" sheetId="6" r:id="rId13"/>
    <sheet name="Leyenda" sheetId="13" r:id="rId14"/>
  </sheets>
  <calcPr calcId="162913"/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Z23" i="6" l="1"/>
  <c r="V23" i="6"/>
  <c r="P23" i="6"/>
  <c r="N23" i="6"/>
  <c r="J23" i="6"/>
  <c r="I23" i="6"/>
  <c r="H23" i="6"/>
  <c r="B23" i="6"/>
  <c r="Y23" i="6"/>
  <c r="T23" i="6"/>
  <c r="R23" i="6"/>
  <c r="L23" i="6"/>
  <c r="F23" i="6"/>
  <c r="D23" i="6"/>
</calcChain>
</file>

<file path=xl/sharedStrings.xml><?xml version="1.0" encoding="utf-8"?>
<sst xmlns="http://schemas.openxmlformats.org/spreadsheetml/2006/main" count="998" uniqueCount="142">
  <si>
    <t>AÑO 2013</t>
  </si>
  <si>
    <t xml:space="preserve">RESUMEN ANUAL POR PERIODOS MENSUALES. </t>
  </si>
  <si>
    <t>Valores medios de los parámetros, precipitación, radiación y ET0 acumulada.</t>
  </si>
  <si>
    <t>ESTACIÓN AGROCLIMÁTICA "EL ESPARTAL"</t>
  </si>
  <si>
    <t>QUEL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</si>
  <si>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</si>
  <si>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</si>
  <si>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</si>
  <si>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</si>
  <si>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</si>
  <si>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</si>
  <si>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</si>
  <si>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</si>
  <si>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</si>
  <si>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</si>
  <si>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</si>
  <si>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</si>
  <si>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</si>
  <si>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Ts med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</si>
  <si>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</si>
  <si>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</si>
  <si>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</si>
  <si>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</si>
  <si>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</si>
  <si>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</si>
  <si>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</si>
  <si>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</si>
  <si>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</si>
  <si>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</si>
  <si>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</si>
  <si>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</si>
  <si>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</si>
  <si>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</si>
  <si>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</si>
  <si>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</si>
  <si>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</si>
  <si>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</si>
  <si>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</si>
  <si>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</si>
  <si>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</si>
  <si>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</si>
  <si>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</si>
  <si>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</si>
  <si>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</si>
  <si>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</si>
  <si>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</si>
  <si>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</si>
  <si>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2014</t>
  </si>
  <si>
    <t>AÑO 2015</t>
  </si>
  <si>
    <t>AÑOS</t>
  </si>
  <si>
    <t>a</t>
  </si>
  <si>
    <t>error</t>
  </si>
  <si>
    <t>(ºC)</t>
  </si>
  <si>
    <t>Nd</t>
  </si>
  <si>
    <t>Tsmed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</si>
  <si>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</si>
  <si>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</si>
  <si>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</si>
  <si>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</si>
  <si>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</si>
  <si>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</si>
  <si>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</si>
  <si>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</si>
  <si>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</si>
  <si>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</si>
  <si>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</si>
  <si>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</si>
  <si>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</si>
  <si>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</si>
  <si>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</si>
  <si>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</si>
  <si>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</si>
  <si>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</si>
  <si>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</si>
  <si>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</si>
  <si>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</si>
  <si>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</si>
  <si>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</si>
  <si>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</si>
  <si>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</si>
  <si>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</si>
  <si>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</si>
  <si>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</si>
  <si>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</si>
  <si>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</si>
  <si>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</si>
  <si>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</si>
  <si>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</si>
  <si>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</si>
  <si>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</si>
  <si>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</si>
  <si>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</si>
  <si>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</si>
  <si>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Espartal</t>
  </si>
  <si>
    <t xml:space="preserve">MUNICIPIO: </t>
  </si>
  <si>
    <t>Ts10 med</t>
  </si>
  <si>
    <t>Ts30 med</t>
  </si>
  <si>
    <t>Quel</t>
  </si>
  <si>
    <t>25-ene.</t>
  </si>
  <si>
    <t>21-ene.</t>
  </si>
  <si>
    <t>18-ene.</t>
  </si>
  <si>
    <t>05-ene.</t>
  </si>
  <si>
    <t>22-feb.</t>
  </si>
  <si>
    <t>18-feb.</t>
  </si>
  <si>
    <t>27-feb.</t>
  </si>
  <si>
    <t>22-mar.</t>
  </si>
  <si>
    <t>06-mar.</t>
  </si>
  <si>
    <t>03-mar.</t>
  </si>
  <si>
    <t>26-mar.</t>
  </si>
  <si>
    <t>14-abr.</t>
  </si>
  <si>
    <t>19-abr.</t>
  </si>
  <si>
    <t>08-abr.</t>
  </si>
  <si>
    <t>29-may.</t>
  </si>
  <si>
    <t>02-may.</t>
  </si>
  <si>
    <t>05-may.</t>
  </si>
  <si>
    <t>13-may.</t>
  </si>
  <si>
    <t>06-jun.</t>
  </si>
  <si>
    <t>13-jun.</t>
  </si>
  <si>
    <t>18-jun.</t>
  </si>
  <si>
    <t>20-jun.</t>
  </si>
  <si>
    <t>31-jul.</t>
  </si>
  <si>
    <t>03-jul.</t>
  </si>
  <si>
    <t>27-jul.</t>
  </si>
  <si>
    <t>10-ago.</t>
  </si>
  <si>
    <t>16-ago.</t>
  </si>
  <si>
    <t>13-ago.</t>
  </si>
  <si>
    <t>29-ago.</t>
  </si>
  <si>
    <t>02-sep.</t>
  </si>
  <si>
    <t>14-sep.</t>
  </si>
  <si>
    <t>16-sep.</t>
  </si>
  <si>
    <t>09-oct.</t>
  </si>
  <si>
    <t>04-oct.</t>
  </si>
  <si>
    <t>07-oct.</t>
  </si>
  <si>
    <t>30-oct.</t>
  </si>
  <si>
    <t>05-nov.</t>
  </si>
  <si>
    <t>27-nov.</t>
  </si>
  <si>
    <t>25-nov.</t>
  </si>
  <si>
    <t>22-nov.</t>
  </si>
  <si>
    <t>06-dic.</t>
  </si>
  <si>
    <t>17-dic.</t>
  </si>
  <si>
    <t>07-dic.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</si>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</sst>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Protection="0">
      <alignment wrapText="1"/>
    </xf>
    <xf numFmtId="0" fontId="9" fillId="0" borderId="0" applyNumberFormat="0" applyFont="0" applyFill="0" applyBorder="0" applyProtection="0">
      <alignment wrapText="1"/>
    </xf>
  </cellStyleXfs>
  <cellXfs count="62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16" fontId="2" fillId="0" borderId="0" xfId="0" applyNumberFormat="1" applyFont="1" applyFill="1" applyBorder="1"/>
    <xf numFmtId="14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A2" sqref="A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0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/>
      <c r="C11" s="7"/>
      <c r="D11" s="7"/>
      <c r="E11" s="7"/>
      <c r="F11" s="8"/>
      <c r="G11" s="7"/>
      <c r="H11" s="8"/>
      <c r="I11" s="7"/>
      <c r="J11" s="7"/>
      <c r="K11" s="7"/>
      <c r="L11" s="7"/>
      <c r="M11" s="8"/>
      <c r="N11" s="7"/>
      <c r="O11" s="9"/>
      <c r="P11" s="7"/>
      <c r="Q11" s="8"/>
      <c r="R11" s="7"/>
      <c r="S11" s="7"/>
    </row>
    <row r="12" spans="1:19" x14ac:dyDescent="0.2">
      <c r="A12" s="1" t="s">
        <v>26</v>
      </c>
      <c r="B12" s="7"/>
      <c r="C12" s="7"/>
      <c r="D12" s="7"/>
      <c r="E12" s="7"/>
      <c r="F12" s="8"/>
      <c r="G12" s="7"/>
      <c r="H12" s="8"/>
      <c r="I12" s="7"/>
      <c r="J12" s="7"/>
      <c r="K12" s="7"/>
      <c r="L12" s="7"/>
      <c r="M12" s="8"/>
      <c r="N12" s="7"/>
      <c r="O12" s="9"/>
      <c r="P12" s="7"/>
      <c r="Q12" s="8"/>
      <c r="R12" s="7"/>
      <c r="S12" s="7"/>
    </row>
    <row r="13" spans="1:19" x14ac:dyDescent="0.2">
      <c r="A13" s="1" t="s">
        <v>27</v>
      </c>
      <c r="B13" s="7"/>
      <c r="C13" s="7"/>
      <c r="D13" s="7"/>
      <c r="E13" s="7"/>
      <c r="F13" s="8"/>
      <c r="G13" s="7"/>
      <c r="H13" s="8"/>
      <c r="I13" s="7"/>
      <c r="J13" s="7"/>
      <c r="K13" s="7"/>
      <c r="L13" s="7"/>
      <c r="M13" s="8"/>
      <c r="N13" s="7"/>
      <c r="O13" s="9"/>
      <c r="P13" s="7"/>
      <c r="Q13" s="8"/>
      <c r="R13" s="7"/>
      <c r="S13" s="7"/>
    </row>
    <row r="14" spans="1:19" x14ac:dyDescent="0.2">
      <c r="A14" s="1" t="s">
        <v>28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</row>
    <row r="15" spans="1:19" x14ac:dyDescent="0.2">
      <c r="A15" s="1" t="s">
        <v>29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19" x14ac:dyDescent="0.2">
      <c r="A16" s="1" t="s">
        <v>30</v>
      </c>
      <c r="B16" s="7"/>
      <c r="C16" s="7"/>
      <c r="D16" s="7"/>
      <c r="E16" s="7"/>
      <c r="F16" s="8"/>
      <c r="G16" s="7"/>
      <c r="H16" s="8"/>
      <c r="I16" s="7"/>
      <c r="J16" s="7"/>
      <c r="K16" s="7"/>
      <c r="L16" s="7"/>
      <c r="M16" s="8"/>
      <c r="N16" s="7"/>
      <c r="O16" s="9"/>
      <c r="P16" s="7"/>
      <c r="Q16" s="8"/>
      <c r="R16" s="7"/>
      <c r="S16" s="7"/>
    </row>
    <row r="17" spans="1:19" x14ac:dyDescent="0.2">
      <c r="A17" s="1" t="s">
        <v>31</v>
      </c>
      <c r="B17" s="7"/>
      <c r="C17" s="7"/>
      <c r="D17" s="7"/>
      <c r="E17" s="7"/>
      <c r="F17" s="8"/>
      <c r="G17" s="7"/>
      <c r="H17" s="8"/>
      <c r="I17" s="7"/>
      <c r="J17" s="7"/>
      <c r="K17" s="7"/>
      <c r="L17" s="7"/>
      <c r="M17" s="8"/>
      <c r="N17" s="7"/>
      <c r="O17" s="9"/>
      <c r="P17" s="7"/>
      <c r="Q17" s="8"/>
      <c r="R17" s="7"/>
      <c r="S17" s="7"/>
    </row>
    <row r="18" spans="1:19" x14ac:dyDescent="0.2">
      <c r="A18" s="1" t="s">
        <v>32</v>
      </c>
      <c r="B18" s="7">
        <v>14.759354838709671</v>
      </c>
      <c r="C18" s="7">
        <v>28.770967741935486</v>
      </c>
      <c r="D18" s="7">
        <v>21.423830359185541</v>
      </c>
      <c r="E18" s="7">
        <v>38.07</v>
      </c>
      <c r="F18" s="8">
        <v>41853</v>
      </c>
      <c r="G18" s="7">
        <v>8.82</v>
      </c>
      <c r="H18" s="8">
        <v>41860</v>
      </c>
      <c r="I18" s="7">
        <v>59.762641986959515</v>
      </c>
      <c r="J18" s="7">
        <v>705.76900000000012</v>
      </c>
      <c r="K18" s="7">
        <v>2.4150131405856774</v>
      </c>
      <c r="L18" s="7">
        <v>15.48</v>
      </c>
      <c r="M18" s="8">
        <v>41863</v>
      </c>
      <c r="N18" s="7">
        <v>25.448</v>
      </c>
      <c r="O18" s="9">
        <v>5</v>
      </c>
      <c r="P18" s="7">
        <v>12.722</v>
      </c>
      <c r="Q18" s="8">
        <v>41867</v>
      </c>
      <c r="R18" s="7">
        <v>22.728741563715399</v>
      </c>
      <c r="S18" s="7">
        <v>166.51003036935106</v>
      </c>
    </row>
    <row r="19" spans="1:19" x14ac:dyDescent="0.2">
      <c r="A19" s="1" t="s">
        <v>33</v>
      </c>
      <c r="B19" s="7">
        <v>11.695733333333333</v>
      </c>
      <c r="C19" s="7">
        <v>26.08</v>
      </c>
      <c r="D19" s="7">
        <v>18.890920995862885</v>
      </c>
      <c r="E19" s="7">
        <v>30.9</v>
      </c>
      <c r="F19" s="8">
        <v>41908</v>
      </c>
      <c r="G19" s="7">
        <v>6.5970000000000004</v>
      </c>
      <c r="H19" s="8">
        <v>41898</v>
      </c>
      <c r="I19" s="7">
        <v>64.509535460992922</v>
      </c>
      <c r="J19" s="7">
        <v>533.40499999999997</v>
      </c>
      <c r="K19" s="7">
        <v>2.2585861111111112</v>
      </c>
      <c r="L19" s="7">
        <v>12.35</v>
      </c>
      <c r="M19" s="8">
        <v>41886</v>
      </c>
      <c r="N19" s="7">
        <v>15.957999999999998</v>
      </c>
      <c r="O19" s="9">
        <v>6</v>
      </c>
      <c r="P19" s="7">
        <v>9.09</v>
      </c>
      <c r="Q19" s="8">
        <v>41889</v>
      </c>
      <c r="R19" s="7">
        <v>20.115840277777771</v>
      </c>
      <c r="S19" s="7">
        <v>112.43704323071077</v>
      </c>
    </row>
    <row r="20" spans="1:19" x14ac:dyDescent="0.2">
      <c r="A20" s="1" t="s">
        <v>34</v>
      </c>
      <c r="B20" s="7">
        <v>9.894580645161291</v>
      </c>
      <c r="C20" s="7">
        <v>21.508709677419354</v>
      </c>
      <c r="D20" s="7">
        <v>15.776908073095399</v>
      </c>
      <c r="E20" s="7">
        <v>29.03</v>
      </c>
      <c r="F20" s="8">
        <v>41930</v>
      </c>
      <c r="G20" s="7">
        <v>0.80500000000000005</v>
      </c>
      <c r="H20" s="8">
        <v>41924</v>
      </c>
      <c r="I20" s="7">
        <v>68.976395847632119</v>
      </c>
      <c r="J20" s="7">
        <v>350.17599999999993</v>
      </c>
      <c r="K20" s="7">
        <v>2.2031432595515903</v>
      </c>
      <c r="L20" s="7">
        <v>13.52</v>
      </c>
      <c r="M20" s="8">
        <v>41915</v>
      </c>
      <c r="N20" s="7">
        <v>15.958</v>
      </c>
      <c r="O20" s="9">
        <v>8</v>
      </c>
      <c r="P20" s="7">
        <v>11.311999999999999</v>
      </c>
      <c r="Q20" s="8">
        <v>41916</v>
      </c>
      <c r="R20" s="7">
        <v>16.722306680393505</v>
      </c>
      <c r="S20" s="7">
        <v>73.944931647831325</v>
      </c>
    </row>
    <row r="21" spans="1:19" x14ac:dyDescent="0.2">
      <c r="A21" s="1" t="s">
        <v>35</v>
      </c>
      <c r="B21" s="7">
        <v>4.9408333333333339</v>
      </c>
      <c r="C21" s="7">
        <v>13.05663333333333</v>
      </c>
      <c r="D21" s="7">
        <v>9.1113638888888886</v>
      </c>
      <c r="E21" s="7">
        <v>22.39</v>
      </c>
      <c r="F21" s="8">
        <v>41948</v>
      </c>
      <c r="G21" s="7">
        <v>-7.0229999999999997</v>
      </c>
      <c r="H21" s="8">
        <v>41971</v>
      </c>
      <c r="I21" s="7">
        <v>71.810861111111123</v>
      </c>
      <c r="J21" s="7">
        <v>199.17700000000002</v>
      </c>
      <c r="K21" s="7">
        <v>3.6145979166666669</v>
      </c>
      <c r="L21" s="7">
        <v>15.48</v>
      </c>
      <c r="M21" s="8">
        <v>41969</v>
      </c>
      <c r="N21" s="7">
        <v>35.552000000000007</v>
      </c>
      <c r="O21" s="9">
        <v>13</v>
      </c>
      <c r="P21" s="7">
        <v>7.4740000000000002</v>
      </c>
      <c r="Q21" s="8">
        <v>41947</v>
      </c>
      <c r="R21" s="7">
        <v>9.6814625000000021</v>
      </c>
      <c r="S21" s="7">
        <v>46.047718586007434</v>
      </c>
    </row>
    <row r="22" spans="1:19" ht="13.5" thickBot="1" x14ac:dyDescent="0.25">
      <c r="A22" s="10" t="s">
        <v>36</v>
      </c>
      <c r="B22" s="11">
        <v>-1.0937419354838709</v>
      </c>
      <c r="C22" s="11">
        <v>9.7031290322580617</v>
      </c>
      <c r="D22" s="11">
        <v>4.1886021505376334</v>
      </c>
      <c r="E22" s="11">
        <v>16.350000000000001</v>
      </c>
      <c r="F22" s="12">
        <v>41977</v>
      </c>
      <c r="G22" s="11">
        <v>-5.3380000000000001</v>
      </c>
      <c r="H22" s="12">
        <v>42003</v>
      </c>
      <c r="I22" s="11">
        <v>78.994408602150543</v>
      </c>
      <c r="J22" s="11">
        <v>191.34199999999998</v>
      </c>
      <c r="K22" s="11">
        <v>1.8878958333333333</v>
      </c>
      <c r="L22" s="11">
        <v>16.170000000000002</v>
      </c>
      <c r="M22" s="12">
        <v>41997</v>
      </c>
      <c r="N22" s="11">
        <v>6.6660000000000004</v>
      </c>
      <c r="O22" s="13">
        <v>10</v>
      </c>
      <c r="P22" s="11">
        <v>2.8279999999999998</v>
      </c>
      <c r="Q22" s="12">
        <v>41992</v>
      </c>
      <c r="R22" s="11">
        <v>4.7508420698924736</v>
      </c>
      <c r="S22" s="11">
        <v>26.139808290441302</v>
      </c>
    </row>
    <row r="23" spans="1:19" ht="13.5" thickTop="1" x14ac:dyDescent="0.2">
      <c r="A23" s="1" t="s">
        <v>37</v>
      </c>
      <c r="B23" s="23">
        <v>9.0350155913978494</v>
      </c>
      <c r="C23" s="23">
        <v>21.757128853046595</v>
      </c>
      <c r="D23" s="23">
        <v>15.440814892743205</v>
      </c>
      <c r="E23" s="23">
        <v>38.07</v>
      </c>
      <c r="F23" s="24">
        <v>41488</v>
      </c>
      <c r="G23" s="23">
        <v>-7.0229999999999997</v>
      </c>
      <c r="H23" s="24">
        <v>41606</v>
      </c>
      <c r="I23" s="23">
        <v>66.367561797770662</v>
      </c>
      <c r="J23" s="23">
        <v>2130.069</v>
      </c>
      <c r="K23" s="23">
        <v>2.3724537287265819</v>
      </c>
      <c r="L23" s="23">
        <v>16.170000000000002</v>
      </c>
      <c r="M23" s="24">
        <v>41632</v>
      </c>
      <c r="N23" s="23">
        <v>99.784000000000006</v>
      </c>
      <c r="O23" s="25">
        <v>43</v>
      </c>
      <c r="P23" s="23">
        <v>12.722</v>
      </c>
      <c r="Q23" s="24">
        <v>41502</v>
      </c>
      <c r="R23" s="23">
        <v>16.197770607889119</v>
      </c>
      <c r="S23" s="23">
        <v>460.4638973741624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-1.8979999999999999</v>
      </c>
      <c r="G28" s="3" t="s">
        <v>20</v>
      </c>
      <c r="H28" s="15">
        <v>41594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0</v>
      </c>
      <c r="G29" s="3" t="s">
        <v>20</v>
      </c>
      <c r="H29" s="15">
        <v>41275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318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8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8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10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4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I25" sqref="I25"/>
    </sheetView>
  </sheetViews>
  <sheetFormatPr baseColWidth="10" defaultRowHeight="12.75" x14ac:dyDescent="0.2"/>
  <cols>
    <col min="1" max="1" width="11.42578125" style="46"/>
    <col min="2" max="2" width="6.140625" style="46" customWidth="1"/>
    <col min="3" max="4" width="7.5703125" style="46" bestFit="1" customWidth="1"/>
    <col min="5" max="5" width="6.42578125" style="46" bestFit="1" customWidth="1"/>
    <col min="6" max="6" width="7.5703125" style="46" customWidth="1"/>
    <col min="7" max="7" width="5.7109375" style="46" customWidth="1"/>
    <col min="8" max="8" width="7.5703125" style="46" customWidth="1"/>
    <col min="9" max="9" width="7.5703125" style="46" bestFit="1" customWidth="1"/>
    <col min="10" max="11" width="7.5703125" style="46" customWidth="1"/>
    <col min="12" max="12" width="8.140625" style="46" bestFit="1" customWidth="1"/>
    <col min="13" max="13" width="7.5703125" style="46" bestFit="1" customWidth="1"/>
    <col min="14" max="14" width="5.5703125" style="46" bestFit="1" customWidth="1"/>
    <col min="15" max="15" width="7.7109375" style="46" bestFit="1" customWidth="1"/>
    <col min="16" max="16" width="5.42578125" style="46" bestFit="1" customWidth="1"/>
    <col min="17" max="17" width="7.5703125" style="46" bestFit="1" customWidth="1"/>
    <col min="18" max="18" width="7.5703125" style="46" customWidth="1"/>
    <col min="19" max="19" width="8.42578125" style="46" customWidth="1"/>
    <col min="20" max="16384" width="11.42578125" style="46"/>
  </cols>
  <sheetData>
    <row r="1" spans="1:19" x14ac:dyDescent="0.2">
      <c r="B1" s="1" t="s">
        <v>65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47">
        <v>-1.574258064516129</v>
      </c>
      <c r="C11" s="47">
        <v>10.923967741935485</v>
      </c>
      <c r="D11" s="47">
        <v>4.0704569892473117</v>
      </c>
      <c r="E11" s="47">
        <v>16.62</v>
      </c>
      <c r="F11" s="48">
        <v>44956</v>
      </c>
      <c r="G11" s="47">
        <v>-6.444</v>
      </c>
      <c r="H11" s="48">
        <v>44949</v>
      </c>
      <c r="I11" s="47">
        <v>78.354482526881725</v>
      </c>
      <c r="J11" s="47">
        <v>272.78499999999997</v>
      </c>
      <c r="K11" s="47">
        <v>2.2718998655913971</v>
      </c>
      <c r="L11" s="47">
        <v>18.32</v>
      </c>
      <c r="M11" s="48">
        <v>44936</v>
      </c>
      <c r="N11" s="47">
        <v>12.511999999999997</v>
      </c>
      <c r="O11" s="49">
        <v>13</v>
      </c>
      <c r="P11" s="47">
        <v>6.992</v>
      </c>
      <c r="Q11" s="48">
        <v>44930</v>
      </c>
      <c r="R11" s="47">
        <v>4.4193736559139793</v>
      </c>
      <c r="S11" s="47">
        <v>31.561547496922319</v>
      </c>
    </row>
    <row r="12" spans="1:19" x14ac:dyDescent="0.2">
      <c r="A12" s="1" t="s">
        <v>26</v>
      </c>
      <c r="B12" s="47">
        <v>-9.8214285714285698E-2</v>
      </c>
      <c r="C12" s="47">
        <v>14.4725</v>
      </c>
      <c r="D12" s="47">
        <v>7.4120788690476198</v>
      </c>
      <c r="E12" s="47">
        <v>21.3</v>
      </c>
      <c r="F12" s="48">
        <v>44594</v>
      </c>
      <c r="G12" s="47">
        <v>-5.9240000000000004</v>
      </c>
      <c r="H12" s="48">
        <v>44598</v>
      </c>
      <c r="I12" s="47">
        <v>69.878770089285709</v>
      </c>
      <c r="J12" s="47">
        <v>317.85300000000001</v>
      </c>
      <c r="K12" s="47">
        <v>2.38478199404762</v>
      </c>
      <c r="L12" s="47">
        <v>14.48</v>
      </c>
      <c r="M12" s="48">
        <v>44606</v>
      </c>
      <c r="N12" s="47">
        <v>1.288</v>
      </c>
      <c r="O12" s="49">
        <v>3</v>
      </c>
      <c r="P12" s="47">
        <v>0.92</v>
      </c>
      <c r="Q12" s="48">
        <v>44604</v>
      </c>
      <c r="R12" s="47">
        <v>5.6782016369047614</v>
      </c>
      <c r="S12" s="47">
        <v>49.818721409805228</v>
      </c>
    </row>
    <row r="13" spans="1:19" x14ac:dyDescent="0.2">
      <c r="A13" s="1" t="s">
        <v>27</v>
      </c>
      <c r="B13" s="47">
        <v>4.3980322580645153</v>
      </c>
      <c r="C13" s="47">
        <v>12.865161290322579</v>
      </c>
      <c r="D13" s="47">
        <v>8.7780208333333327</v>
      </c>
      <c r="E13" s="47">
        <v>17.09</v>
      </c>
      <c r="F13" s="48">
        <v>44621</v>
      </c>
      <c r="G13" s="47">
        <v>-1.843</v>
      </c>
      <c r="H13" s="48">
        <v>44629</v>
      </c>
      <c r="I13" s="47">
        <v>79.392284946236558</v>
      </c>
      <c r="J13" s="47">
        <v>297.60899999999998</v>
      </c>
      <c r="K13" s="47">
        <v>3.3474529569892479</v>
      </c>
      <c r="L13" s="47">
        <v>13.91</v>
      </c>
      <c r="M13" s="48">
        <v>44651</v>
      </c>
      <c r="N13" s="47">
        <v>59.8</v>
      </c>
      <c r="O13" s="49">
        <v>17</v>
      </c>
      <c r="P13" s="47">
        <v>20.607999999999997</v>
      </c>
      <c r="Q13" s="48">
        <v>44641</v>
      </c>
      <c r="R13" s="47">
        <v>7.872684139784945</v>
      </c>
      <c r="S13" s="47">
        <v>56.345171729923074</v>
      </c>
    </row>
    <row r="14" spans="1:19" x14ac:dyDescent="0.2">
      <c r="A14" s="1" t="s">
        <v>28</v>
      </c>
      <c r="B14" s="47">
        <v>5.2291333333333334</v>
      </c>
      <c r="C14" s="47">
        <v>17.381966666666663</v>
      </c>
      <c r="D14" s="47">
        <v>11.317336805555556</v>
      </c>
      <c r="E14" s="47">
        <v>23.88</v>
      </c>
      <c r="F14" s="48">
        <v>44666</v>
      </c>
      <c r="G14" s="47">
        <v>-3.7480000000000002</v>
      </c>
      <c r="H14" s="48">
        <v>44656</v>
      </c>
      <c r="I14" s="47">
        <v>68.874791666666667</v>
      </c>
      <c r="J14" s="47">
        <v>510.5870000000001</v>
      </c>
      <c r="K14" s="47">
        <v>3.3006354166666672</v>
      </c>
      <c r="L14" s="47">
        <v>16.14</v>
      </c>
      <c r="M14" s="48">
        <v>44671</v>
      </c>
      <c r="N14" s="47">
        <v>53.544000000000004</v>
      </c>
      <c r="O14" s="49">
        <v>13</v>
      </c>
      <c r="P14" s="47">
        <v>23.367999999999999</v>
      </c>
      <c r="Q14" s="48">
        <v>44678</v>
      </c>
      <c r="R14" s="47">
        <v>10.766673611111109</v>
      </c>
      <c r="S14" s="47">
        <v>98.354488156443935</v>
      </c>
    </row>
    <row r="15" spans="1:19" x14ac:dyDescent="0.2">
      <c r="A15" s="1" t="s">
        <v>29</v>
      </c>
      <c r="B15" s="47">
        <v>11.096000000000004</v>
      </c>
      <c r="C15" s="47">
        <v>25.548064516129031</v>
      </c>
      <c r="D15" s="47">
        <v>18.482488575268814</v>
      </c>
      <c r="E15" s="47">
        <v>33.64</v>
      </c>
      <c r="F15" s="48">
        <v>44702</v>
      </c>
      <c r="G15" s="47">
        <v>6.0229999999999997</v>
      </c>
      <c r="H15" s="48">
        <v>44682</v>
      </c>
      <c r="I15" s="47">
        <v>59.092426075268804</v>
      </c>
      <c r="J15" s="47">
        <v>687.12100000000009</v>
      </c>
      <c r="K15" s="47">
        <v>2.866612231182796</v>
      </c>
      <c r="L15" s="47">
        <v>14.59</v>
      </c>
      <c r="M15" s="48">
        <v>44700</v>
      </c>
      <c r="N15" s="47">
        <v>23.184000000000001</v>
      </c>
      <c r="O15" s="49">
        <v>4</v>
      </c>
      <c r="P15" s="47">
        <v>9.3840000000000003</v>
      </c>
      <c r="Q15" s="48">
        <v>44684</v>
      </c>
      <c r="R15" s="47">
        <v>17.840866935483874</v>
      </c>
      <c r="S15" s="47">
        <v>158.43541226038701</v>
      </c>
    </row>
    <row r="16" spans="1:19" x14ac:dyDescent="0.2">
      <c r="A16" s="1" t="s">
        <v>30</v>
      </c>
      <c r="B16" s="47">
        <v>14.080666666666669</v>
      </c>
      <c r="C16" s="47">
        <v>30.706666666666671</v>
      </c>
      <c r="D16" s="47">
        <v>22.556479166666669</v>
      </c>
      <c r="E16" s="47">
        <v>39.76</v>
      </c>
      <c r="F16" s="48">
        <v>44730</v>
      </c>
      <c r="G16" s="47">
        <v>8.33</v>
      </c>
      <c r="H16" s="48">
        <v>44740</v>
      </c>
      <c r="I16" s="47">
        <v>53.333506944444458</v>
      </c>
      <c r="J16" s="47">
        <v>687.5</v>
      </c>
      <c r="K16" s="47">
        <v>2.3984333333333336</v>
      </c>
      <c r="L16" s="47">
        <v>16.190000000000001</v>
      </c>
      <c r="M16" s="48">
        <v>44726</v>
      </c>
      <c r="N16" s="47">
        <v>9.1999999999999993</v>
      </c>
      <c r="O16" s="49">
        <v>6</v>
      </c>
      <c r="P16" s="47">
        <v>3.3119999999999998</v>
      </c>
      <c r="Q16" s="48">
        <v>44728</v>
      </c>
      <c r="R16" s="47">
        <v>24.764451388888883</v>
      </c>
      <c r="S16" s="47">
        <v>179.14844721704716</v>
      </c>
    </row>
    <row r="17" spans="1:19" x14ac:dyDescent="0.2">
      <c r="A17" s="1" t="s">
        <v>31</v>
      </c>
      <c r="B17" s="47">
        <v>15.966225806451614</v>
      </c>
      <c r="C17" s="47">
        <v>32.973870967741945</v>
      </c>
      <c r="D17" s="47">
        <v>24.345473118279568</v>
      </c>
      <c r="E17" s="47">
        <v>40.159999999999997</v>
      </c>
      <c r="F17" s="48">
        <v>44758</v>
      </c>
      <c r="G17" s="47">
        <v>5.8230000000000004</v>
      </c>
      <c r="H17" s="48">
        <v>44743</v>
      </c>
      <c r="I17" s="47">
        <v>51.611801075268829</v>
      </c>
      <c r="J17" s="47">
        <v>838.94999999999993</v>
      </c>
      <c r="K17" s="47">
        <v>2.5730537634408601</v>
      </c>
      <c r="L17" s="47">
        <v>13.14</v>
      </c>
      <c r="M17" s="48">
        <v>44745</v>
      </c>
      <c r="N17" s="47">
        <v>21.712000000000003</v>
      </c>
      <c r="O17" s="49">
        <v>2</v>
      </c>
      <c r="P17" s="47">
        <v>20.976000000000003</v>
      </c>
      <c r="Q17" s="48">
        <v>44748</v>
      </c>
      <c r="R17" s="47">
        <v>27.296068548387098</v>
      </c>
      <c r="S17" s="47">
        <v>206.39438193768066</v>
      </c>
    </row>
    <row r="18" spans="1:19" x14ac:dyDescent="0.2">
      <c r="A18" s="1" t="s">
        <v>32</v>
      </c>
      <c r="B18" s="47">
        <v>16.254516129032265</v>
      </c>
      <c r="C18" s="47">
        <v>32.358064516129026</v>
      </c>
      <c r="D18" s="47">
        <v>24.01756720430107</v>
      </c>
      <c r="E18" s="47">
        <v>38.130000000000003</v>
      </c>
      <c r="F18" s="48">
        <v>44785</v>
      </c>
      <c r="G18" s="47">
        <v>10.92</v>
      </c>
      <c r="H18" s="48">
        <v>44793</v>
      </c>
      <c r="I18" s="47">
        <v>57.620705645161287</v>
      </c>
      <c r="J18" s="47">
        <v>683.58199999999999</v>
      </c>
      <c r="K18" s="47">
        <v>2.2363245967741934</v>
      </c>
      <c r="L18" s="47">
        <v>15.16</v>
      </c>
      <c r="M18" s="48">
        <v>44791</v>
      </c>
      <c r="N18" s="47">
        <v>21.16</v>
      </c>
      <c r="O18" s="49">
        <v>9</v>
      </c>
      <c r="P18" s="47">
        <v>6.0720000000000001</v>
      </c>
      <c r="Q18" s="48">
        <v>44802</v>
      </c>
      <c r="R18" s="47">
        <v>26.976418010752688</v>
      </c>
      <c r="S18" s="47">
        <v>172.047625624467</v>
      </c>
    </row>
    <row r="19" spans="1:19" x14ac:dyDescent="0.2">
      <c r="A19" s="1" t="s">
        <v>33</v>
      </c>
      <c r="B19" s="47">
        <v>11.604866666666668</v>
      </c>
      <c r="C19" s="47">
        <v>26.550666666666665</v>
      </c>
      <c r="D19" s="47">
        <v>19.122742361111104</v>
      </c>
      <c r="E19" s="47">
        <v>33.93</v>
      </c>
      <c r="F19" s="48">
        <v>44815</v>
      </c>
      <c r="G19" s="47">
        <v>4.6710000000000003</v>
      </c>
      <c r="H19" s="48">
        <v>44826</v>
      </c>
      <c r="I19" s="47">
        <v>60.08400000000001</v>
      </c>
      <c r="J19" s="47">
        <v>517.62900000000013</v>
      </c>
      <c r="K19" s="47">
        <v>2.3219909722222223</v>
      </c>
      <c r="L19" s="47">
        <v>17.47</v>
      </c>
      <c r="M19" s="48">
        <v>44816</v>
      </c>
      <c r="N19" s="47">
        <v>25.208000000000002</v>
      </c>
      <c r="O19" s="49">
        <v>4</v>
      </c>
      <c r="P19" s="47">
        <v>24.104000000000003</v>
      </c>
      <c r="Q19" s="48">
        <v>44816</v>
      </c>
      <c r="R19" s="47">
        <v>21.628965277777784</v>
      </c>
      <c r="S19" s="47">
        <v>118.45789477601946</v>
      </c>
    </row>
    <row r="20" spans="1:19" x14ac:dyDescent="0.2">
      <c r="A20" s="1" t="s">
        <v>34</v>
      </c>
      <c r="B20" s="47">
        <v>10.95432258064516</v>
      </c>
      <c r="C20" s="47">
        <v>24.675483870967735</v>
      </c>
      <c r="D20" s="47">
        <v>17.696268817204302</v>
      </c>
      <c r="E20" s="47">
        <v>30</v>
      </c>
      <c r="F20" s="48">
        <v>44838</v>
      </c>
      <c r="G20" s="47">
        <v>4.6029999999999998</v>
      </c>
      <c r="H20" s="48">
        <v>44835</v>
      </c>
      <c r="I20" s="47">
        <v>65.154670698924733</v>
      </c>
      <c r="J20" s="47">
        <v>346.33599999999996</v>
      </c>
      <c r="K20" s="47">
        <v>2.1395409946236557</v>
      </c>
      <c r="L20" s="47">
        <v>22.65</v>
      </c>
      <c r="M20" s="48">
        <v>44854</v>
      </c>
      <c r="N20" s="47">
        <v>19.872</v>
      </c>
      <c r="O20" s="49">
        <v>6</v>
      </c>
      <c r="P20" s="47">
        <v>6.9920000000000009</v>
      </c>
      <c r="Q20" s="48">
        <v>44851</v>
      </c>
      <c r="R20" s="47">
        <v>17.593024193548391</v>
      </c>
      <c r="S20" s="47">
        <v>87.388494073071683</v>
      </c>
    </row>
    <row r="21" spans="1:19" x14ac:dyDescent="0.2">
      <c r="A21" s="1" t="s">
        <v>35</v>
      </c>
      <c r="B21" s="47">
        <v>4.6231666666666653</v>
      </c>
      <c r="C21" s="47">
        <v>15.365333333333336</v>
      </c>
      <c r="D21" s="47">
        <v>9.8856861111111094</v>
      </c>
      <c r="E21" s="47">
        <v>21.24</v>
      </c>
      <c r="F21" s="48">
        <v>44882</v>
      </c>
      <c r="G21" s="47">
        <v>-1.843</v>
      </c>
      <c r="H21" s="48">
        <v>44892</v>
      </c>
      <c r="I21" s="47">
        <v>78.516569444444428</v>
      </c>
      <c r="J21" s="47">
        <v>213.99400000000006</v>
      </c>
      <c r="K21" s="47">
        <v>1.8810569444444447</v>
      </c>
      <c r="L21" s="47">
        <v>18.78</v>
      </c>
      <c r="M21" s="48">
        <v>44886</v>
      </c>
      <c r="N21" s="47">
        <v>29.256000000000004</v>
      </c>
      <c r="O21" s="49">
        <v>14</v>
      </c>
      <c r="P21" s="47">
        <v>9.9360000000000017</v>
      </c>
      <c r="Q21" s="48">
        <v>44886</v>
      </c>
      <c r="R21" s="47">
        <v>10.75380486111111</v>
      </c>
      <c r="S21" s="47">
        <v>37.086076118727085</v>
      </c>
    </row>
    <row r="22" spans="1:19" ht="13.5" thickBot="1" x14ac:dyDescent="0.25">
      <c r="A22" s="10" t="s">
        <v>36</v>
      </c>
      <c r="B22" s="11">
        <v>2.5467096774193543</v>
      </c>
      <c r="C22" s="11">
        <v>11.381677419354837</v>
      </c>
      <c r="D22" s="11">
        <v>7.033257392473117</v>
      </c>
      <c r="E22" s="11">
        <v>19.27</v>
      </c>
      <c r="F22" s="12">
        <v>45291</v>
      </c>
      <c r="G22" s="11">
        <v>-1.911</v>
      </c>
      <c r="H22" s="12">
        <v>45261</v>
      </c>
      <c r="I22" s="11">
        <v>87.57907258064516</v>
      </c>
      <c r="J22" s="11">
        <v>153.26499999999999</v>
      </c>
      <c r="K22" s="11">
        <v>1.7328077956989247</v>
      </c>
      <c r="L22" s="11">
        <v>14.76</v>
      </c>
      <c r="M22" s="12">
        <v>45280</v>
      </c>
      <c r="N22" s="11">
        <v>35.695999999999998</v>
      </c>
      <c r="O22" s="13">
        <v>18</v>
      </c>
      <c r="P22" s="11">
        <v>7.9119999999999999</v>
      </c>
      <c r="Q22" s="12">
        <v>45273</v>
      </c>
      <c r="R22" s="11">
        <v>6.8068830645161276</v>
      </c>
      <c r="S22" s="11">
        <v>21.899768788925016</v>
      </c>
    </row>
    <row r="23" spans="1:19" ht="13.5" thickTop="1" x14ac:dyDescent="0.2">
      <c r="A23" s="1" t="s">
        <v>37</v>
      </c>
      <c r="B23" s="47">
        <v>7.9234306195596531</v>
      </c>
      <c r="C23" s="47">
        <v>21.266951971326165</v>
      </c>
      <c r="D23" s="47">
        <v>14.559821353633296</v>
      </c>
      <c r="E23" s="47">
        <v>40.159999999999997</v>
      </c>
      <c r="F23" s="48">
        <v>44758</v>
      </c>
      <c r="G23" s="47">
        <v>-6.444</v>
      </c>
      <c r="H23" s="48">
        <v>44584</v>
      </c>
      <c r="I23" s="47">
        <v>67.45775680776903</v>
      </c>
      <c r="J23" s="47">
        <v>5527.2110000000002</v>
      </c>
      <c r="K23" s="47">
        <v>2.4545492387512797</v>
      </c>
      <c r="L23" s="47">
        <v>22.65</v>
      </c>
      <c r="M23" s="48">
        <v>44854</v>
      </c>
      <c r="N23" s="47">
        <v>312.43200000000002</v>
      </c>
      <c r="O23" s="49">
        <v>109</v>
      </c>
      <c r="P23" s="47">
        <v>24.104000000000003</v>
      </c>
      <c r="Q23" s="48">
        <v>44816</v>
      </c>
      <c r="R23" s="47">
        <v>15.199784610348395</v>
      </c>
      <c r="S23" s="47">
        <v>1216.9380295894196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-1.843</v>
      </c>
      <c r="G28" s="3" t="s">
        <v>20</v>
      </c>
      <c r="H28" s="15">
        <v>44892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-0.42199999999999999</v>
      </c>
      <c r="G29" s="3" t="s">
        <v>20</v>
      </c>
      <c r="H29" s="15">
        <v>44661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230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6">
        <v>-1</v>
      </c>
      <c r="C34" s="46" t="s">
        <v>44</v>
      </c>
      <c r="D34" s="50">
        <v>0</v>
      </c>
      <c r="E34" s="46" t="s">
        <v>20</v>
      </c>
      <c r="F34" s="19">
        <v>13</v>
      </c>
      <c r="G34" s="3" t="s">
        <v>42</v>
      </c>
      <c r="H34" s="3"/>
      <c r="I34" s="3"/>
      <c r="J34" s="3"/>
    </row>
    <row r="35" spans="1:10" x14ac:dyDescent="0.2">
      <c r="A35" s="3"/>
      <c r="B35" s="46">
        <v>-2.5</v>
      </c>
      <c r="C35" s="46" t="s">
        <v>45</v>
      </c>
      <c r="D35" s="50">
        <v>-1</v>
      </c>
      <c r="E35" s="46" t="s">
        <v>20</v>
      </c>
      <c r="F35" s="19">
        <v>14</v>
      </c>
      <c r="G35" s="3" t="s">
        <v>42</v>
      </c>
      <c r="H35" s="3"/>
      <c r="I35" s="3"/>
      <c r="J35" s="3"/>
    </row>
    <row r="36" spans="1:10" x14ac:dyDescent="0.2">
      <c r="A36" s="3"/>
      <c r="B36" s="19">
        <v>-5</v>
      </c>
      <c r="C36" s="19" t="s">
        <v>45</v>
      </c>
      <c r="D36" s="29">
        <v>-2.5</v>
      </c>
      <c r="E36" s="3" t="s">
        <v>20</v>
      </c>
      <c r="F36" s="19">
        <v>8</v>
      </c>
      <c r="G36" s="3" t="s">
        <v>42</v>
      </c>
      <c r="H36" s="3"/>
      <c r="I36" s="3"/>
      <c r="J36" s="3"/>
    </row>
    <row r="37" spans="1:10" x14ac:dyDescent="0.2">
      <c r="A37" s="3"/>
      <c r="C37" s="19" t="s">
        <v>46</v>
      </c>
      <c r="D37" s="50">
        <v>-5</v>
      </c>
      <c r="E37" s="46" t="s">
        <v>20</v>
      </c>
      <c r="F37" s="19">
        <v>16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4" workbookViewId="0">
      <selection activeCell="B11" sqref="B11:T23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9.42578125" style="3" customWidth="1"/>
    <col min="19" max="19" width="9" style="3" customWidth="1"/>
    <col min="20" max="20" width="6.5703125" style="3" customWidth="1"/>
    <col min="21" max="16384" width="11.42578125" style="3"/>
  </cols>
  <sheetData>
    <row r="1" spans="1:20" x14ac:dyDescent="0.2">
      <c r="B1" s="1" t="s">
        <v>91</v>
      </c>
      <c r="C1" s="55">
        <v>2023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92</v>
      </c>
      <c r="F6" s="56" t="s">
        <v>93</v>
      </c>
    </row>
    <row r="7" spans="1:20" x14ac:dyDescent="0.2">
      <c r="B7" s="1"/>
      <c r="E7" s="57" t="s">
        <v>94</v>
      </c>
      <c r="F7" s="56" t="s">
        <v>4</v>
      </c>
    </row>
    <row r="9" spans="1:20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95</v>
      </c>
      <c r="S9" s="4" t="s">
        <v>96</v>
      </c>
      <c r="T9" s="4" t="s">
        <v>19</v>
      </c>
    </row>
    <row r="10" spans="1:20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20</v>
      </c>
      <c r="T10" s="6" t="s">
        <v>24</v>
      </c>
    </row>
    <row r="11" spans="1:20" x14ac:dyDescent="0.2">
      <c r="A11" s="1" t="s">
        <v>25</v>
      </c>
      <c r="B11" s="26">
        <v>0.5345483870967741</v>
      </c>
      <c r="C11" s="26">
        <v>9.9066129032258079</v>
      </c>
      <c r="D11" s="26">
        <v>4.9584838709677417</v>
      </c>
      <c r="E11" s="26">
        <v>20.63</v>
      </c>
      <c r="F11" s="27">
        <v>45658</v>
      </c>
      <c r="G11" s="26">
        <v>-4.2919999999999998</v>
      </c>
      <c r="H11" s="27">
        <v>45663</v>
      </c>
      <c r="I11" s="26">
        <v>75.702032258064534</v>
      </c>
      <c r="J11" s="26">
        <v>209.98799999999997</v>
      </c>
      <c r="K11" s="26">
        <v>3.0347096774193552</v>
      </c>
      <c r="L11" s="26">
        <v>17.559999999999999</v>
      </c>
      <c r="M11" s="27">
        <v>45679</v>
      </c>
      <c r="N11" s="26">
        <v>31.464000000000002</v>
      </c>
      <c r="O11" s="28">
        <v>13</v>
      </c>
      <c r="P11" s="26">
        <v>16.928000000000001</v>
      </c>
      <c r="Q11" s="27">
        <v>45673</v>
      </c>
      <c r="R11" s="26">
        <v>4.5168064516129016</v>
      </c>
      <c r="S11" s="26">
        <v>6.2443548387096772</v>
      </c>
      <c r="T11" s="26">
        <v>37.641000000000005</v>
      </c>
    </row>
    <row r="12" spans="1:20" x14ac:dyDescent="0.2">
      <c r="A12" s="1" t="s">
        <v>26</v>
      </c>
      <c r="B12" s="26">
        <v>-1.9142142857142856</v>
      </c>
      <c r="C12" s="26">
        <v>11.52825</v>
      </c>
      <c r="D12" s="26">
        <v>4.6157857142857139</v>
      </c>
      <c r="E12" s="26">
        <v>18.25</v>
      </c>
      <c r="F12" s="27">
        <v>45341</v>
      </c>
      <c r="G12" s="26">
        <v>-7.1369999999999996</v>
      </c>
      <c r="H12" s="27">
        <v>45333</v>
      </c>
      <c r="I12" s="26">
        <v>71.867749999999987</v>
      </c>
      <c r="J12" s="26">
        <v>304.036</v>
      </c>
      <c r="K12" s="26">
        <v>2.5029642857142851</v>
      </c>
      <c r="L12" s="26">
        <v>16.66</v>
      </c>
      <c r="M12" s="27">
        <v>45348</v>
      </c>
      <c r="N12" s="26">
        <v>32.751999999999995</v>
      </c>
      <c r="O12" s="28">
        <v>11</v>
      </c>
      <c r="P12" s="26">
        <v>24.288</v>
      </c>
      <c r="Q12" s="27">
        <v>45345</v>
      </c>
      <c r="R12" s="26">
        <v>4.2745357142857134</v>
      </c>
      <c r="S12" s="26">
        <v>5.5342499999999992</v>
      </c>
      <c r="T12" s="26">
        <v>43.565999999999995</v>
      </c>
    </row>
    <row r="13" spans="1:20" x14ac:dyDescent="0.2">
      <c r="A13" s="1" t="s">
        <v>27</v>
      </c>
      <c r="B13" s="26">
        <v>3.7363548387096763</v>
      </c>
      <c r="C13" s="26">
        <v>18.616645161290325</v>
      </c>
      <c r="D13" s="26">
        <v>11.421129032258063</v>
      </c>
      <c r="E13" s="26">
        <v>25.86</v>
      </c>
      <c r="F13" s="27">
        <v>45364</v>
      </c>
      <c r="G13" s="26">
        <v>-5.0339999999999998</v>
      </c>
      <c r="H13" s="27">
        <v>45356</v>
      </c>
      <c r="I13" s="26">
        <v>60.695387096774184</v>
      </c>
      <c r="J13" s="26">
        <v>482.97599999999994</v>
      </c>
      <c r="K13" s="26">
        <v>2.4409354838709678</v>
      </c>
      <c r="L13" s="26">
        <v>22.11</v>
      </c>
      <c r="M13" s="27">
        <v>45364</v>
      </c>
      <c r="N13" s="26">
        <v>1.1040000000000001</v>
      </c>
      <c r="O13" s="28">
        <v>3</v>
      </c>
      <c r="P13" s="26">
        <v>0.55200000000000005</v>
      </c>
      <c r="Q13" s="27">
        <v>45369</v>
      </c>
      <c r="R13" s="26">
        <v>9.7053870967741922</v>
      </c>
      <c r="S13" s="26">
        <v>9.7969354838709695</v>
      </c>
      <c r="T13" s="26">
        <v>92.802000000000021</v>
      </c>
    </row>
    <row r="14" spans="1:20" x14ac:dyDescent="0.2">
      <c r="A14" s="1" t="s">
        <v>28</v>
      </c>
      <c r="B14" s="26">
        <v>6.1586333333333334</v>
      </c>
      <c r="C14" s="26">
        <v>21.898999999999997</v>
      </c>
      <c r="D14" s="26">
        <v>14.044166666666666</v>
      </c>
      <c r="E14" s="26">
        <v>29.11</v>
      </c>
      <c r="F14" s="27">
        <v>45410</v>
      </c>
      <c r="G14" s="26">
        <v>-4.423</v>
      </c>
      <c r="H14" s="27">
        <v>45387</v>
      </c>
      <c r="I14" s="26">
        <v>56.33326666666666</v>
      </c>
      <c r="J14" s="26">
        <v>629.68400000000008</v>
      </c>
      <c r="K14" s="26">
        <v>2.7139333333333324</v>
      </c>
      <c r="L14" s="26">
        <v>15.67</v>
      </c>
      <c r="M14" s="27">
        <v>45397</v>
      </c>
      <c r="N14" s="26">
        <v>16.376000000000001</v>
      </c>
      <c r="O14" s="28">
        <v>8</v>
      </c>
      <c r="P14" s="26">
        <v>6.2560000000000002</v>
      </c>
      <c r="Q14" s="27">
        <v>45405</v>
      </c>
      <c r="R14" s="26">
        <v>15.336566666666664</v>
      </c>
      <c r="S14" s="26">
        <v>14.692199999999996</v>
      </c>
      <c r="T14" s="26">
        <v>125.42799999999998</v>
      </c>
    </row>
    <row r="15" spans="1:20" x14ac:dyDescent="0.2">
      <c r="A15" s="1" t="s">
        <v>29</v>
      </c>
      <c r="B15" s="26">
        <v>9.7655806451612897</v>
      </c>
      <c r="C15" s="26">
        <v>22.938387096774189</v>
      </c>
      <c r="D15" s="26">
        <v>16.042451612903225</v>
      </c>
      <c r="E15" s="26">
        <v>28.98</v>
      </c>
      <c r="F15" s="27">
        <v>45415</v>
      </c>
      <c r="G15" s="26">
        <v>5.0170000000000003</v>
      </c>
      <c r="H15" s="27">
        <v>45414</v>
      </c>
      <c r="I15" s="26">
        <v>54.93622580645161</v>
      </c>
      <c r="J15" s="26">
        <v>694.85800000000006</v>
      </c>
      <c r="K15" s="26">
        <v>3.5205483870967735</v>
      </c>
      <c r="L15" s="26">
        <v>15.67</v>
      </c>
      <c r="M15" s="27">
        <v>45441</v>
      </c>
      <c r="N15" s="26">
        <v>4.7839999999999998</v>
      </c>
      <c r="O15" s="28">
        <v>4</v>
      </c>
      <c r="P15" s="26">
        <v>2.3919999999999999</v>
      </c>
      <c r="Q15" s="27">
        <v>45426</v>
      </c>
      <c r="R15" s="26">
        <v>19.569419354838715</v>
      </c>
      <c r="S15" s="26">
        <v>18.610645161290325</v>
      </c>
      <c r="T15" s="26">
        <v>157.08600000000001</v>
      </c>
    </row>
    <row r="16" spans="1:20" x14ac:dyDescent="0.2">
      <c r="A16" s="1" t="s">
        <v>30</v>
      </c>
      <c r="B16" s="26">
        <v>14.784666666666665</v>
      </c>
      <c r="C16" s="26">
        <v>27.82</v>
      </c>
      <c r="D16" s="26">
        <v>20.974233333333334</v>
      </c>
      <c r="E16" s="26">
        <v>36.51</v>
      </c>
      <c r="F16" s="27">
        <v>45468</v>
      </c>
      <c r="G16" s="26">
        <v>10.17</v>
      </c>
      <c r="H16" s="27">
        <v>45458</v>
      </c>
      <c r="I16" s="26">
        <v>64.004066666666674</v>
      </c>
      <c r="J16" s="26">
        <v>665.42199999999991</v>
      </c>
      <c r="K16" s="26">
        <v>2.6724000000000001</v>
      </c>
      <c r="L16" s="26">
        <v>15.59</v>
      </c>
      <c r="M16" s="27">
        <v>45456</v>
      </c>
      <c r="N16" s="26">
        <v>30.911999999999999</v>
      </c>
      <c r="O16" s="28">
        <v>10</v>
      </c>
      <c r="P16" s="26">
        <v>13.247999999999999</v>
      </c>
      <c r="Q16" s="27">
        <v>45462</v>
      </c>
      <c r="R16" s="26">
        <v>23.620400000000007</v>
      </c>
      <c r="S16" s="26">
        <v>22.57586666666667</v>
      </c>
      <c r="T16" s="26">
        <v>157.57199999999997</v>
      </c>
    </row>
    <row r="17" spans="1:20" x14ac:dyDescent="0.2">
      <c r="A17" s="1" t="s">
        <v>31</v>
      </c>
      <c r="B17" s="26">
        <v>15.38</v>
      </c>
      <c r="C17" s="26">
        <v>31.14290322580645</v>
      </c>
      <c r="D17" s="26">
        <v>22.751838709677418</v>
      </c>
      <c r="E17" s="26">
        <v>38.69</v>
      </c>
      <c r="F17" s="27">
        <v>45487</v>
      </c>
      <c r="G17" s="26">
        <v>11.94</v>
      </c>
      <c r="H17" s="27">
        <v>45504</v>
      </c>
      <c r="I17" s="26">
        <v>60.073</v>
      </c>
      <c r="J17" s="26">
        <v>805.03399999999999</v>
      </c>
      <c r="K17" s="26">
        <v>2.5337419354838704</v>
      </c>
      <c r="L17" s="26">
        <v>15.02</v>
      </c>
      <c r="M17" s="27">
        <v>45480</v>
      </c>
      <c r="N17" s="26">
        <v>27.044</v>
      </c>
      <c r="O17" s="28">
        <v>7</v>
      </c>
      <c r="P17" s="26">
        <v>9.0120000000000005</v>
      </c>
      <c r="Q17" s="27">
        <v>45480</v>
      </c>
      <c r="R17" s="26">
        <v>26.225709677419353</v>
      </c>
      <c r="S17" s="26">
        <v>25.468806451612899</v>
      </c>
      <c r="T17" s="26">
        <v>194.41200000000003</v>
      </c>
    </row>
    <row r="18" spans="1:20" x14ac:dyDescent="0.2">
      <c r="A18" s="1" t="s">
        <v>32</v>
      </c>
      <c r="B18" s="26">
        <v>15.860322580645162</v>
      </c>
      <c r="C18" s="26">
        <v>32.457419354838706</v>
      </c>
      <c r="D18" s="26">
        <v>23.927806451612902</v>
      </c>
      <c r="E18" s="26">
        <v>41.74</v>
      </c>
      <c r="F18" s="27">
        <v>45528</v>
      </c>
      <c r="G18" s="26">
        <v>9.0299999999999994</v>
      </c>
      <c r="H18" s="27">
        <v>45535</v>
      </c>
      <c r="I18" s="26">
        <v>51.677193548387081</v>
      </c>
      <c r="J18" s="26">
        <v>732.47900000000004</v>
      </c>
      <c r="K18" s="26">
        <v>2.7110000000000003</v>
      </c>
      <c r="L18" s="26">
        <v>16.68</v>
      </c>
      <c r="M18" s="27">
        <v>45531</v>
      </c>
      <c r="N18" s="26">
        <v>1.472</v>
      </c>
      <c r="O18" s="28">
        <v>3</v>
      </c>
      <c r="P18" s="26">
        <v>1.1040000000000001</v>
      </c>
      <c r="Q18" s="27">
        <v>45530</v>
      </c>
      <c r="R18" s="26">
        <v>27.629548387096776</v>
      </c>
      <c r="S18" s="26">
        <v>26.931225806451614</v>
      </c>
      <c r="T18" s="26">
        <v>191.68299999999999</v>
      </c>
    </row>
    <row r="19" spans="1:20" x14ac:dyDescent="0.2">
      <c r="A19" s="1" t="s">
        <v>33</v>
      </c>
      <c r="B19" s="26">
        <v>13.712599999999998</v>
      </c>
      <c r="C19" s="26">
        <v>26.649333333333335</v>
      </c>
      <c r="D19" s="26">
        <v>20.029733333333336</v>
      </c>
      <c r="E19" s="26">
        <v>31.76</v>
      </c>
      <c r="F19" s="27">
        <v>45536</v>
      </c>
      <c r="G19" s="26">
        <v>6.7789999999999999</v>
      </c>
      <c r="H19" s="27">
        <v>45559</v>
      </c>
      <c r="I19" s="26">
        <v>69.173433333333335</v>
      </c>
      <c r="J19" s="26">
        <v>496.8850000000001</v>
      </c>
      <c r="K19" s="26">
        <v>2.0491000000000006</v>
      </c>
      <c r="L19" s="26">
        <v>16.47</v>
      </c>
      <c r="M19" s="27">
        <v>45539</v>
      </c>
      <c r="N19" s="26">
        <v>66.792000000000002</v>
      </c>
      <c r="O19" s="28">
        <v>11</v>
      </c>
      <c r="P19" s="26">
        <v>18.584</v>
      </c>
      <c r="Q19" s="27">
        <v>45537</v>
      </c>
      <c r="R19" s="26">
        <v>20.607399999999991</v>
      </c>
      <c r="S19" s="26">
        <v>21.622066666666672</v>
      </c>
      <c r="T19" s="26">
        <v>107.413</v>
      </c>
    </row>
    <row r="20" spans="1:20" x14ac:dyDescent="0.2">
      <c r="A20" s="1" t="s">
        <v>34</v>
      </c>
      <c r="B20" s="26">
        <v>10.018838709677418</v>
      </c>
      <c r="C20" s="26">
        <v>23.425161290322581</v>
      </c>
      <c r="D20" s="26">
        <v>16.53</v>
      </c>
      <c r="E20" s="26">
        <v>31.02</v>
      </c>
      <c r="F20" s="27">
        <v>45566</v>
      </c>
      <c r="G20" s="26">
        <v>3.3170000000000002</v>
      </c>
      <c r="H20" s="27">
        <v>45596</v>
      </c>
      <c r="I20" s="26">
        <v>69.400999999999982</v>
      </c>
      <c r="J20" s="26">
        <v>351.80399999999986</v>
      </c>
      <c r="K20" s="26">
        <v>1.7352903225806451</v>
      </c>
      <c r="L20" s="26">
        <v>15.07</v>
      </c>
      <c r="M20" s="27">
        <v>45582</v>
      </c>
      <c r="N20" s="26">
        <v>58.143999999999998</v>
      </c>
      <c r="O20" s="28">
        <v>13</v>
      </c>
      <c r="P20" s="26">
        <v>18.032</v>
      </c>
      <c r="Q20" s="27">
        <v>45588</v>
      </c>
      <c r="R20" s="26">
        <v>16.941774193548387</v>
      </c>
      <c r="S20" s="26">
        <v>18.141451612903225</v>
      </c>
      <c r="T20" s="26">
        <v>71.715000000000003</v>
      </c>
    </row>
    <row r="21" spans="1:20" x14ac:dyDescent="0.2">
      <c r="A21" s="1" t="s">
        <v>35</v>
      </c>
      <c r="B21" s="26">
        <v>5.8898333333333328</v>
      </c>
      <c r="C21" s="26">
        <v>16.506333333333327</v>
      </c>
      <c r="D21" s="26">
        <v>10.973966666666664</v>
      </c>
      <c r="E21" s="26">
        <v>22.19</v>
      </c>
      <c r="F21" s="27">
        <v>45600</v>
      </c>
      <c r="G21" s="26">
        <v>-3.27</v>
      </c>
      <c r="H21" s="27">
        <v>45622</v>
      </c>
      <c r="I21" s="26">
        <v>76.05083333333333</v>
      </c>
      <c r="J21" s="26">
        <v>247.38800000000001</v>
      </c>
      <c r="K21" s="26">
        <v>2.2890666666666659</v>
      </c>
      <c r="L21" s="26">
        <v>18.96</v>
      </c>
      <c r="M21" s="27">
        <v>45619</v>
      </c>
      <c r="N21" s="26">
        <v>28.152000000000001</v>
      </c>
      <c r="O21" s="28">
        <v>15</v>
      </c>
      <c r="P21" s="26">
        <v>8.4640000000000004</v>
      </c>
      <c r="Q21" s="27">
        <v>45598</v>
      </c>
      <c r="R21" s="26">
        <v>10.384133333333336</v>
      </c>
      <c r="S21" s="26">
        <v>11.966200000000002</v>
      </c>
      <c r="T21" s="26">
        <v>42.702999999999996</v>
      </c>
    </row>
    <row r="22" spans="1:20" ht="13.5" thickBot="1" x14ac:dyDescent="0.25">
      <c r="A22" s="10" t="s">
        <v>36</v>
      </c>
      <c r="B22" s="11">
        <v>1.5932903225806447</v>
      </c>
      <c r="C22" s="11">
        <v>11.509580645161291</v>
      </c>
      <c r="D22" s="11">
        <v>6.2287741935483876</v>
      </c>
      <c r="E22" s="11">
        <v>16.420000000000002</v>
      </c>
      <c r="F22" s="12">
        <v>45636</v>
      </c>
      <c r="G22" s="11">
        <v>-6.3890000000000002</v>
      </c>
      <c r="H22" s="12">
        <v>45653</v>
      </c>
      <c r="I22" s="11">
        <v>79.53035483870967</v>
      </c>
      <c r="J22" s="11">
        <v>200.84499999999997</v>
      </c>
      <c r="K22" s="11">
        <v>2.2141612903225805</v>
      </c>
      <c r="L22" s="11">
        <v>15.51</v>
      </c>
      <c r="M22" s="12">
        <v>45639</v>
      </c>
      <c r="N22" s="11">
        <v>16.559999999999995</v>
      </c>
      <c r="O22" s="13">
        <v>15</v>
      </c>
      <c r="P22" s="11">
        <v>5.52</v>
      </c>
      <c r="Q22" s="12">
        <v>45627</v>
      </c>
      <c r="R22" s="11">
        <v>5.9758064516129039</v>
      </c>
      <c r="S22" s="11">
        <v>7.895870967741935</v>
      </c>
      <c r="T22" s="11">
        <v>28.113000000000003</v>
      </c>
    </row>
    <row r="23" spans="1:20" ht="13.5" thickTop="1" x14ac:dyDescent="0.2">
      <c r="A23" s="1" t="s">
        <v>37</v>
      </c>
      <c r="B23" s="26">
        <v>7.9600378776241669</v>
      </c>
      <c r="C23" s="26">
        <v>21.199968862007168</v>
      </c>
      <c r="D23" s="26">
        <v>14.374864132104451</v>
      </c>
      <c r="E23" s="26">
        <v>41.74</v>
      </c>
      <c r="F23" s="27">
        <v>45162</v>
      </c>
      <c r="G23" s="26">
        <v>-7.1369999999999996</v>
      </c>
      <c r="H23" s="27">
        <v>44968</v>
      </c>
      <c r="I23" s="26">
        <v>65.787045295698917</v>
      </c>
      <c r="J23" s="26">
        <v>5821.3990000000013</v>
      </c>
      <c r="K23" s="26">
        <v>2.5348209485407067</v>
      </c>
      <c r="L23" s="26">
        <v>22.11</v>
      </c>
      <c r="M23" s="27">
        <v>44998</v>
      </c>
      <c r="N23" s="26">
        <v>315.55599999999998</v>
      </c>
      <c r="O23" s="28">
        <v>113</v>
      </c>
      <c r="P23" s="26">
        <v>24.288</v>
      </c>
      <c r="Q23" s="27">
        <v>44980</v>
      </c>
      <c r="R23" s="26">
        <v>15.398957277265742</v>
      </c>
      <c r="S23" s="26">
        <v>15.789989471326166</v>
      </c>
      <c r="T23" s="26">
        <v>1250.134</v>
      </c>
    </row>
    <row r="26" spans="1:20" x14ac:dyDescent="0.2">
      <c r="A26" s="14" t="s">
        <v>38</v>
      </c>
      <c r="B26" s="14"/>
      <c r="C26" s="14"/>
    </row>
    <row r="28" spans="1:20" x14ac:dyDescent="0.2">
      <c r="B28" s="3" t="s">
        <v>39</v>
      </c>
      <c r="F28" s="3">
        <v>-3.27</v>
      </c>
      <c r="G28" s="3" t="s">
        <v>20</v>
      </c>
      <c r="H28" s="15">
        <v>45256</v>
      </c>
      <c r="I28" s="16"/>
    </row>
    <row r="29" spans="1:20" x14ac:dyDescent="0.2">
      <c r="B29" s="3" t="s">
        <v>40</v>
      </c>
      <c r="F29" s="3">
        <v>-1.2999999999999999E-2</v>
      </c>
      <c r="G29" s="3" t="s">
        <v>20</v>
      </c>
      <c r="H29" s="15">
        <v>45023</v>
      </c>
      <c r="I29" s="16"/>
    </row>
    <row r="30" spans="1:20" x14ac:dyDescent="0.2">
      <c r="B30" s="3" t="s">
        <v>41</v>
      </c>
      <c r="F30" s="17">
        <v>232</v>
      </c>
      <c r="G30" s="3" t="s">
        <v>42</v>
      </c>
    </row>
    <row r="32" spans="1:20" x14ac:dyDescent="0.2">
      <c r="A32" s="14" t="s">
        <v>43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3">
        <v>-1</v>
      </c>
      <c r="C34" s="3" t="s">
        <v>44</v>
      </c>
      <c r="D34" s="29">
        <v>0</v>
      </c>
      <c r="E34" s="3" t="s">
        <v>20</v>
      </c>
      <c r="F34" s="19">
        <v>13</v>
      </c>
      <c r="G34" s="3" t="s">
        <v>42</v>
      </c>
    </row>
    <row r="35" spans="2:7" x14ac:dyDescent="0.2">
      <c r="B35" s="3">
        <v>-2.5</v>
      </c>
      <c r="C35" s="3" t="s">
        <v>45</v>
      </c>
      <c r="D35" s="29">
        <v>-1</v>
      </c>
      <c r="E35" s="3" t="s">
        <v>20</v>
      </c>
      <c r="F35" s="19">
        <v>12</v>
      </c>
      <c r="G35" s="3" t="s">
        <v>42</v>
      </c>
    </row>
    <row r="36" spans="2:7" x14ac:dyDescent="0.2">
      <c r="B36" s="19">
        <v>-5</v>
      </c>
      <c r="C36" s="19" t="s">
        <v>45</v>
      </c>
      <c r="D36" s="29">
        <v>-2.5</v>
      </c>
      <c r="E36" s="3" t="s">
        <v>20</v>
      </c>
      <c r="F36" s="19">
        <v>19</v>
      </c>
      <c r="G36" s="3" t="s">
        <v>42</v>
      </c>
    </row>
    <row r="37" spans="2:7" x14ac:dyDescent="0.2">
      <c r="C37" s="19" t="s">
        <v>46</v>
      </c>
      <c r="D37" s="29">
        <v>-5</v>
      </c>
      <c r="E37" s="3" t="s">
        <v>20</v>
      </c>
      <c r="F37" s="19">
        <v>8</v>
      </c>
      <c r="G37" s="3" t="s">
        <v>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91</v>
      </c>
      <c r="C1" s="58">
        <v>2024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92</v>
      </c>
      <c r="F6" s="59" t="s">
        <v>93</v>
      </c>
    </row>
    <row r="7" spans="1:20" x14ac:dyDescent="0.2">
      <c r="B7" s="1"/>
      <c r="E7" s="57" t="s">
        <v>94</v>
      </c>
      <c r="F7" s="59" t="s">
        <v>97</v>
      </c>
    </row>
    <row r="9" spans="1:20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95</v>
      </c>
      <c r="S9" s="4" t="s">
        <v>96</v>
      </c>
      <c r="T9" s="4" t="s">
        <v>19</v>
      </c>
    </row>
    <row r="10" spans="1:20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20</v>
      </c>
      <c r="T10" s="6" t="s">
        <v>24</v>
      </c>
    </row>
    <row r="11" spans="1:20" x14ac:dyDescent="0.2">
      <c r="A11" s="1" t="s">
        <v>25</v>
      </c>
      <c r="B11" s="58">
        <v>1</v>
      </c>
      <c r="C11" s="58">
        <v>11.6</v>
      </c>
      <c r="D11" s="58">
        <v>5.9</v>
      </c>
      <c r="E11" s="58">
        <v>20.8</v>
      </c>
      <c r="F11" s="58" t="s">
        <v>98</v>
      </c>
      <c r="G11" s="58">
        <v>-6.7</v>
      </c>
      <c r="H11" s="58" t="s">
        <v>99</v>
      </c>
      <c r="I11" s="58">
        <v>77.599999999999994</v>
      </c>
      <c r="J11" s="58">
        <v>207.1</v>
      </c>
      <c r="K11" s="58">
        <v>1.8</v>
      </c>
      <c r="L11" s="58">
        <v>14.9</v>
      </c>
      <c r="M11" s="58" t="s">
        <v>100</v>
      </c>
      <c r="N11" s="58">
        <v>13.8</v>
      </c>
      <c r="O11" s="58">
        <v>14</v>
      </c>
      <c r="P11" s="58">
        <v>5.9</v>
      </c>
      <c r="Q11" s="58" t="s">
        <v>101</v>
      </c>
      <c r="R11" s="58">
        <v>4.7</v>
      </c>
      <c r="S11" s="58">
        <v>6.1</v>
      </c>
      <c r="T11" s="58">
        <v>29.8</v>
      </c>
    </row>
    <row r="12" spans="1:20" x14ac:dyDescent="0.2">
      <c r="A12" s="1" t="s">
        <v>26</v>
      </c>
      <c r="B12" s="58">
        <v>2.1</v>
      </c>
      <c r="C12" s="58">
        <v>15.2</v>
      </c>
      <c r="D12" s="58">
        <v>8.5</v>
      </c>
      <c r="E12" s="58">
        <v>20.399999999999999</v>
      </c>
      <c r="F12" s="58" t="s">
        <v>102</v>
      </c>
      <c r="G12" s="58">
        <v>-2</v>
      </c>
      <c r="H12" s="58" t="s">
        <v>103</v>
      </c>
      <c r="I12" s="58">
        <v>73.2</v>
      </c>
      <c r="J12" s="58">
        <v>306.3</v>
      </c>
      <c r="K12" s="58">
        <v>2.9</v>
      </c>
      <c r="L12" s="58">
        <v>20</v>
      </c>
      <c r="M12" s="58" t="s">
        <v>104</v>
      </c>
      <c r="N12" s="58">
        <v>27.4</v>
      </c>
      <c r="O12" s="58">
        <v>14</v>
      </c>
      <c r="P12" s="58">
        <v>6.1</v>
      </c>
      <c r="Q12" s="58" t="s">
        <v>102</v>
      </c>
      <c r="R12" s="58">
        <v>7</v>
      </c>
      <c r="S12" s="58">
        <v>8.1</v>
      </c>
      <c r="T12" s="58">
        <v>53.8</v>
      </c>
    </row>
    <row r="13" spans="1:20" x14ac:dyDescent="0.2">
      <c r="A13" s="1" t="s">
        <v>27</v>
      </c>
      <c r="B13" s="58">
        <v>3.6</v>
      </c>
      <c r="C13" s="58">
        <v>16.7</v>
      </c>
      <c r="D13" s="58">
        <v>10.4</v>
      </c>
      <c r="E13" s="58">
        <v>24.6</v>
      </c>
      <c r="F13" s="58" t="s">
        <v>105</v>
      </c>
      <c r="G13" s="58">
        <v>-3.3</v>
      </c>
      <c r="H13" s="58" t="s">
        <v>106</v>
      </c>
      <c r="I13" s="58">
        <v>68.8</v>
      </c>
      <c r="J13" s="58">
        <v>444.6</v>
      </c>
      <c r="K13" s="58">
        <v>2.5</v>
      </c>
      <c r="L13" s="58">
        <v>18.3</v>
      </c>
      <c r="M13" s="58" t="s">
        <v>107</v>
      </c>
      <c r="N13" s="58">
        <v>32</v>
      </c>
      <c r="O13" s="58">
        <v>14</v>
      </c>
      <c r="P13" s="58">
        <v>9</v>
      </c>
      <c r="Q13" s="58" t="s">
        <v>108</v>
      </c>
      <c r="R13" s="58">
        <v>9.6999999999999993</v>
      </c>
      <c r="S13" s="58">
        <v>10.199999999999999</v>
      </c>
      <c r="T13" s="58">
        <v>78.099999999999994</v>
      </c>
    </row>
    <row r="14" spans="1:20" x14ac:dyDescent="0.2">
      <c r="A14" s="1" t="s">
        <v>28</v>
      </c>
      <c r="B14" s="58">
        <v>6</v>
      </c>
      <c r="C14" s="58">
        <v>19.899999999999999</v>
      </c>
      <c r="D14" s="58">
        <v>13</v>
      </c>
      <c r="E14" s="58">
        <v>28.9</v>
      </c>
      <c r="F14" s="58" t="s">
        <v>109</v>
      </c>
      <c r="G14" s="58">
        <v>0.3</v>
      </c>
      <c r="H14" s="58" t="s">
        <v>110</v>
      </c>
      <c r="I14" s="58">
        <v>55.9</v>
      </c>
      <c r="J14" s="58">
        <v>607.79999999999995</v>
      </c>
      <c r="K14" s="58">
        <v>3</v>
      </c>
      <c r="L14" s="58">
        <v>16.8</v>
      </c>
      <c r="M14" s="58" t="s">
        <v>111</v>
      </c>
      <c r="N14" s="58">
        <v>5.2</v>
      </c>
      <c r="O14" s="58">
        <v>6</v>
      </c>
      <c r="P14" s="58">
        <v>1.8</v>
      </c>
      <c r="Q14" s="58" t="s">
        <v>111</v>
      </c>
      <c r="R14" s="58">
        <v>14.3</v>
      </c>
      <c r="S14" s="58">
        <v>13.9</v>
      </c>
      <c r="T14" s="58">
        <v>120.7</v>
      </c>
    </row>
    <row r="15" spans="1:20" ht="12.75" customHeight="1" x14ac:dyDescent="0.2">
      <c r="A15" s="1" t="s">
        <v>29</v>
      </c>
      <c r="B15" s="58">
        <v>8.5</v>
      </c>
      <c r="C15" s="58">
        <v>21.9</v>
      </c>
      <c r="D15" s="58">
        <v>15</v>
      </c>
      <c r="E15" s="58">
        <v>29.1</v>
      </c>
      <c r="F15" s="58" t="s">
        <v>112</v>
      </c>
      <c r="G15" s="58">
        <v>1.8</v>
      </c>
      <c r="H15" s="58" t="s">
        <v>113</v>
      </c>
      <c r="I15" s="58">
        <v>66.599999999999994</v>
      </c>
      <c r="J15" s="58">
        <v>683.6</v>
      </c>
      <c r="K15" s="58">
        <v>2.1</v>
      </c>
      <c r="L15" s="58">
        <v>14.9</v>
      </c>
      <c r="M15" s="58" t="s">
        <v>114</v>
      </c>
      <c r="N15" s="58">
        <v>83.5</v>
      </c>
      <c r="O15" s="58">
        <v>14</v>
      </c>
      <c r="P15" s="58">
        <v>23.2</v>
      </c>
      <c r="Q15" s="58" t="s">
        <v>115</v>
      </c>
      <c r="R15" s="58">
        <v>17.3</v>
      </c>
      <c r="S15" s="58">
        <v>17.100000000000001</v>
      </c>
      <c r="T15" s="58">
        <v>129.5</v>
      </c>
    </row>
    <row r="16" spans="1:20" x14ac:dyDescent="0.2">
      <c r="A16" s="1" t="s">
        <v>30</v>
      </c>
      <c r="B16" s="58">
        <v>13.1</v>
      </c>
      <c r="C16" s="58">
        <v>26.9</v>
      </c>
      <c r="D16" s="58">
        <v>19.7</v>
      </c>
      <c r="E16" s="58">
        <v>33.700000000000003</v>
      </c>
      <c r="F16" s="58" t="s">
        <v>116</v>
      </c>
      <c r="G16" s="58">
        <v>5.6</v>
      </c>
      <c r="H16" s="58" t="s">
        <v>117</v>
      </c>
      <c r="I16" s="58">
        <v>62</v>
      </c>
      <c r="J16" s="58">
        <v>703.5</v>
      </c>
      <c r="K16" s="58">
        <v>2.6</v>
      </c>
      <c r="L16" s="58">
        <v>18.2</v>
      </c>
      <c r="M16" s="58" t="s">
        <v>118</v>
      </c>
      <c r="N16" s="58">
        <v>44</v>
      </c>
      <c r="O16" s="58">
        <v>7</v>
      </c>
      <c r="P16" s="58">
        <v>17.5</v>
      </c>
      <c r="Q16" s="58" t="s">
        <v>119</v>
      </c>
      <c r="R16" s="58">
        <v>21.7</v>
      </c>
      <c r="S16" s="58">
        <v>21.2</v>
      </c>
      <c r="T16" s="58">
        <v>159.5</v>
      </c>
    </row>
    <row r="17" spans="1:20" x14ac:dyDescent="0.2">
      <c r="A17" s="1" t="s">
        <v>31</v>
      </c>
      <c r="B17" s="58">
        <v>15.4</v>
      </c>
      <c r="C17" s="58">
        <v>32.200000000000003</v>
      </c>
      <c r="D17" s="58">
        <v>23.6</v>
      </c>
      <c r="E17" s="58">
        <v>38.299999999999997</v>
      </c>
      <c r="F17" s="58" t="s">
        <v>120</v>
      </c>
      <c r="G17" s="58">
        <v>9.6</v>
      </c>
      <c r="H17" s="58" t="s">
        <v>121</v>
      </c>
      <c r="I17" s="58">
        <v>57</v>
      </c>
      <c r="J17" s="58">
        <v>792.9</v>
      </c>
      <c r="K17" s="58">
        <v>2.5</v>
      </c>
      <c r="L17" s="58">
        <v>17</v>
      </c>
      <c r="M17" s="58" t="s">
        <v>122</v>
      </c>
      <c r="N17" s="58">
        <v>14</v>
      </c>
      <c r="O17" s="58">
        <v>5</v>
      </c>
      <c r="P17" s="58">
        <v>6.3</v>
      </c>
      <c r="Q17" s="58" t="s">
        <v>122</v>
      </c>
      <c r="R17" s="58">
        <v>26.5</v>
      </c>
      <c r="S17" s="58">
        <v>25.3</v>
      </c>
      <c r="T17" s="58">
        <v>195.9</v>
      </c>
    </row>
    <row r="18" spans="1:20" x14ac:dyDescent="0.2">
      <c r="A18" s="1" t="s">
        <v>32</v>
      </c>
      <c r="B18" s="58">
        <v>16.100000000000001</v>
      </c>
      <c r="C18" s="58">
        <v>31.8</v>
      </c>
      <c r="D18" s="58">
        <v>23.5</v>
      </c>
      <c r="E18" s="58">
        <v>39.200000000000003</v>
      </c>
      <c r="F18" s="58" t="s">
        <v>123</v>
      </c>
      <c r="G18" s="58">
        <v>10.6</v>
      </c>
      <c r="H18" s="58" t="s">
        <v>124</v>
      </c>
      <c r="I18" s="58">
        <v>60.4</v>
      </c>
      <c r="J18" s="58">
        <v>695</v>
      </c>
      <c r="K18" s="58">
        <v>2.6</v>
      </c>
      <c r="L18" s="58">
        <v>14.3</v>
      </c>
      <c r="M18" s="58" t="s">
        <v>125</v>
      </c>
      <c r="N18" s="58">
        <v>36.200000000000003</v>
      </c>
      <c r="O18" s="58">
        <v>8</v>
      </c>
      <c r="P18" s="58">
        <v>13.1</v>
      </c>
      <c r="Q18" s="58" t="s">
        <v>126</v>
      </c>
      <c r="R18" s="58">
        <v>26.6</v>
      </c>
      <c r="S18" s="58">
        <v>26.2</v>
      </c>
      <c r="T18" s="58">
        <v>176.6</v>
      </c>
    </row>
    <row r="19" spans="1:20" x14ac:dyDescent="0.2">
      <c r="A19" s="1" t="s">
        <v>33</v>
      </c>
      <c r="B19" s="58">
        <v>11.7</v>
      </c>
      <c r="C19" s="58">
        <v>22.8</v>
      </c>
      <c r="D19" s="58">
        <v>17.100000000000001</v>
      </c>
      <c r="E19" s="58">
        <v>28.4</v>
      </c>
      <c r="F19" s="58" t="s">
        <v>127</v>
      </c>
      <c r="G19" s="58">
        <v>3.1</v>
      </c>
      <c r="H19" s="58" t="s">
        <v>128</v>
      </c>
      <c r="I19" s="58">
        <v>70.900000000000006</v>
      </c>
      <c r="J19" s="58">
        <v>462.7</v>
      </c>
      <c r="K19" s="58">
        <v>2.5</v>
      </c>
      <c r="L19" s="58">
        <v>13.2</v>
      </c>
      <c r="M19" s="58" t="s">
        <v>129</v>
      </c>
      <c r="N19" s="58">
        <v>70.5</v>
      </c>
      <c r="O19" s="58">
        <v>12</v>
      </c>
      <c r="P19" s="58">
        <v>21.9</v>
      </c>
      <c r="Q19" s="58" t="s">
        <v>127</v>
      </c>
      <c r="R19" s="58">
        <v>18.100000000000001</v>
      </c>
      <c r="S19" s="58">
        <v>19.5</v>
      </c>
      <c r="T19" s="58">
        <v>95.2</v>
      </c>
    </row>
    <row r="20" spans="1:20" x14ac:dyDescent="0.2">
      <c r="A20" s="1" t="s">
        <v>34</v>
      </c>
      <c r="B20" s="58">
        <v>9.9</v>
      </c>
      <c r="C20" s="58">
        <v>19.600000000000001</v>
      </c>
      <c r="D20" s="58">
        <v>14.8</v>
      </c>
      <c r="E20" s="58">
        <v>26.5</v>
      </c>
      <c r="F20" s="58" t="s">
        <v>130</v>
      </c>
      <c r="G20" s="58">
        <v>4.3</v>
      </c>
      <c r="H20" s="58" t="s">
        <v>131</v>
      </c>
      <c r="I20" s="58">
        <v>82.3</v>
      </c>
      <c r="J20" s="58">
        <v>283.60000000000002</v>
      </c>
      <c r="K20" s="58">
        <v>2.1</v>
      </c>
      <c r="L20" s="58">
        <v>17.100000000000001</v>
      </c>
      <c r="M20" s="58" t="s">
        <v>132</v>
      </c>
      <c r="N20" s="58">
        <v>73.599999999999994</v>
      </c>
      <c r="O20" s="58">
        <v>18</v>
      </c>
      <c r="P20" s="58">
        <v>24.5</v>
      </c>
      <c r="Q20" s="58" t="s">
        <v>133</v>
      </c>
      <c r="R20" s="58">
        <v>14.6</v>
      </c>
      <c r="S20" s="58">
        <v>15.9</v>
      </c>
      <c r="T20" s="58">
        <v>55</v>
      </c>
    </row>
    <row r="21" spans="1:20" x14ac:dyDescent="0.2">
      <c r="A21" s="1" t="s">
        <v>35</v>
      </c>
      <c r="B21" s="58">
        <v>5.2</v>
      </c>
      <c r="C21" s="58">
        <v>15.8</v>
      </c>
      <c r="D21" s="58">
        <v>10.5</v>
      </c>
      <c r="E21" s="58">
        <v>19.600000000000001</v>
      </c>
      <c r="F21" s="58" t="s">
        <v>134</v>
      </c>
      <c r="G21" s="58">
        <v>-0.8</v>
      </c>
      <c r="H21" s="58" t="s">
        <v>135</v>
      </c>
      <c r="I21" s="58">
        <v>86.8</v>
      </c>
      <c r="J21" s="58">
        <v>232.5</v>
      </c>
      <c r="K21" s="58">
        <v>2</v>
      </c>
      <c r="L21" s="58">
        <v>16.899999999999999</v>
      </c>
      <c r="M21" s="58" t="s">
        <v>136</v>
      </c>
      <c r="N21" s="58">
        <v>17.100000000000001</v>
      </c>
      <c r="O21" s="58">
        <v>15</v>
      </c>
      <c r="P21" s="58">
        <v>4.3</v>
      </c>
      <c r="Q21" s="58" t="s">
        <v>137</v>
      </c>
      <c r="R21" s="58">
        <v>10.9</v>
      </c>
      <c r="S21" s="58">
        <v>12.4</v>
      </c>
      <c r="T21" s="58">
        <v>30.7</v>
      </c>
    </row>
    <row r="22" spans="1:20" ht="13.5" thickBot="1" x14ac:dyDescent="0.25">
      <c r="A22" s="10" t="s">
        <v>36</v>
      </c>
      <c r="B22" s="58">
        <v>2.2999999999999998</v>
      </c>
      <c r="C22" s="58">
        <v>10.7</v>
      </c>
      <c r="D22" s="58">
        <v>6.4</v>
      </c>
      <c r="E22" s="58">
        <v>18.3</v>
      </c>
      <c r="F22" s="58" t="s">
        <v>138</v>
      </c>
      <c r="G22" s="58">
        <v>-3.4</v>
      </c>
      <c r="H22" s="58" t="s">
        <v>139</v>
      </c>
      <c r="I22" s="58">
        <v>86.5</v>
      </c>
      <c r="J22" s="58">
        <v>168.9</v>
      </c>
      <c r="K22" s="58">
        <v>2.6</v>
      </c>
      <c r="L22" s="58">
        <v>19.2</v>
      </c>
      <c r="M22" s="58" t="s">
        <v>140</v>
      </c>
      <c r="N22" s="58">
        <v>26.5</v>
      </c>
      <c r="O22" s="58">
        <v>19</v>
      </c>
      <c r="P22" s="58">
        <v>7.1</v>
      </c>
      <c r="Q22" s="58" t="s">
        <v>141</v>
      </c>
      <c r="R22" s="58">
        <v>6.8</v>
      </c>
      <c r="S22" s="58">
        <v>8.4</v>
      </c>
      <c r="T22" s="58">
        <v>25.1</v>
      </c>
    </row>
    <row r="23" spans="1:20" ht="13.5" thickTop="1" x14ac:dyDescent="0.2">
      <c r="A23" s="60" t="s">
        <v>37</v>
      </c>
      <c r="B23" s="61">
        <v>7.9</v>
      </c>
      <c r="C23" s="61">
        <v>20.399999999999999</v>
      </c>
      <c r="D23" s="61">
        <v>14</v>
      </c>
      <c r="E23" s="61">
        <v>39.200000000000003</v>
      </c>
      <c r="F23" s="61" t="s">
        <v>123</v>
      </c>
      <c r="G23" s="61">
        <v>-6.7</v>
      </c>
      <c r="H23" s="61" t="s">
        <v>99</v>
      </c>
      <c r="I23" s="61">
        <v>70.7</v>
      </c>
      <c r="J23" s="61">
        <v>5588.5</v>
      </c>
      <c r="K23" s="61">
        <v>2.4</v>
      </c>
      <c r="L23" s="61">
        <v>20</v>
      </c>
      <c r="M23" s="61" t="s">
        <v>104</v>
      </c>
      <c r="N23" s="61">
        <v>443.8</v>
      </c>
      <c r="O23" s="61">
        <v>146</v>
      </c>
      <c r="P23" s="61">
        <v>24.5</v>
      </c>
      <c r="Q23" s="61" t="s">
        <v>133</v>
      </c>
      <c r="R23" s="61">
        <v>14.8</v>
      </c>
      <c r="S23" s="61">
        <v>15.4</v>
      </c>
      <c r="T23" s="61">
        <v>1149.9000000000001</v>
      </c>
    </row>
    <row r="26" spans="1:20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39</v>
      </c>
      <c r="C28" s="3"/>
      <c r="D28" s="3"/>
      <c r="F28" s="3">
        <v>-0.755</v>
      </c>
      <c r="G28" s="3" t="s">
        <v>20</v>
      </c>
      <c r="H28" s="15">
        <v>45623</v>
      </c>
      <c r="I28" s="16"/>
      <c r="J28" s="3"/>
    </row>
    <row r="29" spans="1:20" x14ac:dyDescent="0.2">
      <c r="A29" s="3"/>
      <c r="B29" s="3" t="s">
        <v>40</v>
      </c>
      <c r="C29" s="3"/>
      <c r="D29" s="3"/>
      <c r="F29" s="3">
        <v>-0.41499999999999998</v>
      </c>
      <c r="G29" s="3" t="s">
        <v>20</v>
      </c>
      <c r="H29" s="15">
        <v>45378</v>
      </c>
      <c r="I29" s="16"/>
      <c r="J29" s="3"/>
    </row>
    <row r="30" spans="1:20" x14ac:dyDescent="0.2">
      <c r="A30" s="3"/>
      <c r="B30" s="3" t="s">
        <v>41</v>
      </c>
      <c r="C30" s="3"/>
      <c r="D30" s="3"/>
      <c r="F30" s="17">
        <v>244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13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11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9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2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Normal="100" workbookViewId="0"/>
  </sheetViews>
  <sheetFormatPr baseColWidth="10" defaultRowHeight="12.75" x14ac:dyDescent="0.2"/>
  <cols>
    <col min="2" max="2" width="6.42578125" customWidth="1"/>
    <col min="3" max="3" width="8" customWidth="1"/>
    <col min="4" max="4" width="6.140625" bestFit="1" customWidth="1"/>
    <col min="5" max="5" width="6.28515625" bestFit="1" customWidth="1"/>
    <col min="6" max="6" width="5.42578125" bestFit="1" customWidth="1"/>
    <col min="7" max="7" width="5.28515625" bestFit="1" customWidth="1"/>
    <col min="8" max="8" width="6.5703125" bestFit="1" customWidth="1"/>
    <col min="9" max="9" width="7.5703125" bestFit="1" customWidth="1"/>
    <col min="10" max="10" width="5.85546875" bestFit="1" customWidth="1"/>
    <col min="11" max="11" width="6" customWidth="1"/>
    <col min="12" max="12" width="9.140625" customWidth="1"/>
    <col min="13" max="13" width="5.28515625" bestFit="1" customWidth="1"/>
    <col min="14" max="14" width="7.5703125" bestFit="1" customWidth="1"/>
    <col min="15" max="15" width="5.5703125" bestFit="1" customWidth="1"/>
    <col min="16" max="16" width="5.85546875" bestFit="1" customWidth="1"/>
    <col min="17" max="17" width="5.28515625" bestFit="1" customWidth="1"/>
    <col min="18" max="18" width="6.85546875" customWidth="1"/>
    <col min="19" max="19" width="5.28515625" bestFit="1" customWidth="1"/>
    <col min="20" max="20" width="7.28515625" customWidth="1"/>
    <col min="21" max="21" width="5.28515625" customWidth="1"/>
    <col min="22" max="22" width="6.42578125" customWidth="1"/>
    <col min="23" max="23" width="5.28515625" customWidth="1"/>
    <col min="24" max="24" width="5.85546875" bestFit="1" customWidth="1"/>
    <col min="25" max="25" width="10.140625" customWidth="1"/>
  </cols>
  <sheetData>
    <row r="1" spans="1:26" x14ac:dyDescent="0.2">
      <c r="A1" s="3"/>
      <c r="B1" s="1" t="s">
        <v>49</v>
      </c>
      <c r="C1" s="1">
        <v>2014</v>
      </c>
      <c r="D1" s="1" t="s">
        <v>50</v>
      </c>
      <c r="E1" s="30">
        <v>2024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3"/>
      <c r="B2" s="1" t="s">
        <v>1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B3" s="2" t="s">
        <v>2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1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3"/>
      <c r="B6" s="1" t="s">
        <v>3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1"/>
      <c r="Q6" s="3"/>
      <c r="R6" s="3"/>
      <c r="S6" s="3"/>
      <c r="T6" s="3"/>
      <c r="U6" s="3"/>
      <c r="V6" s="3"/>
      <c r="W6" s="3"/>
      <c r="X6" s="3"/>
      <c r="Y6" s="2" t="s">
        <v>55</v>
      </c>
    </row>
    <row r="7" spans="1:26" x14ac:dyDescent="0.2">
      <c r="A7" s="1"/>
      <c r="B7" s="1" t="s">
        <v>4</v>
      </c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5</v>
      </c>
      <c r="C9" s="4"/>
      <c r="D9" s="4" t="s">
        <v>6</v>
      </c>
      <c r="E9" s="4"/>
      <c r="F9" s="4" t="s">
        <v>7</v>
      </c>
      <c r="G9" s="32"/>
      <c r="H9" s="33" t="s">
        <v>8</v>
      </c>
      <c r="I9" s="33" t="s">
        <v>10</v>
      </c>
      <c r="J9" s="4" t="s">
        <v>11</v>
      </c>
      <c r="K9" s="4"/>
      <c r="L9" s="4" t="s">
        <v>12</v>
      </c>
      <c r="M9" s="4"/>
      <c r="N9" s="4" t="s">
        <v>13</v>
      </c>
      <c r="O9" s="4"/>
      <c r="P9" s="4" t="s">
        <v>15</v>
      </c>
      <c r="Q9" s="4"/>
      <c r="R9" s="4" t="s">
        <v>53</v>
      </c>
      <c r="S9" s="4"/>
      <c r="T9" s="43" t="s">
        <v>54</v>
      </c>
      <c r="U9" s="4"/>
      <c r="V9" s="4" t="s">
        <v>19</v>
      </c>
      <c r="W9" s="3"/>
      <c r="X9" s="3"/>
      <c r="Y9" s="33" t="s">
        <v>56</v>
      </c>
      <c r="Z9" s="33" t="s">
        <v>57</v>
      </c>
    </row>
    <row r="10" spans="1:26" x14ac:dyDescent="0.2">
      <c r="A10" s="5"/>
      <c r="B10" s="6" t="s">
        <v>20</v>
      </c>
      <c r="C10" s="34" t="s">
        <v>51</v>
      </c>
      <c r="D10" s="6" t="s">
        <v>20</v>
      </c>
      <c r="E10" s="34" t="s">
        <v>51</v>
      </c>
      <c r="F10" s="6" t="s">
        <v>20</v>
      </c>
      <c r="G10" s="34" t="s">
        <v>51</v>
      </c>
      <c r="H10" s="35" t="s">
        <v>52</v>
      </c>
      <c r="I10" s="35" t="s">
        <v>52</v>
      </c>
      <c r="J10" s="6" t="s">
        <v>21</v>
      </c>
      <c r="K10" s="34" t="s">
        <v>51</v>
      </c>
      <c r="L10" s="6" t="s">
        <v>22</v>
      </c>
      <c r="M10" s="34" t="s">
        <v>51</v>
      </c>
      <c r="N10" s="6" t="s">
        <v>23</v>
      </c>
      <c r="O10" s="34" t="s">
        <v>51</v>
      </c>
      <c r="P10" s="6" t="s">
        <v>24</v>
      </c>
      <c r="Q10" s="34" t="s">
        <v>51</v>
      </c>
      <c r="R10" s="34"/>
      <c r="S10" s="34" t="s">
        <v>51</v>
      </c>
      <c r="T10" s="6" t="s">
        <v>20</v>
      </c>
      <c r="U10" s="34" t="s">
        <v>51</v>
      </c>
      <c r="V10" s="6" t="s">
        <v>24</v>
      </c>
      <c r="W10" s="34" t="s">
        <v>51</v>
      </c>
      <c r="X10" s="3"/>
      <c r="Y10" s="44" t="s">
        <v>58</v>
      </c>
      <c r="Z10" s="44" t="s">
        <v>58</v>
      </c>
    </row>
    <row r="11" spans="1:26" x14ac:dyDescent="0.2">
      <c r="A11" s="1" t="s">
        <v>25</v>
      </c>
      <c r="B11" s="31">
        <f>AVERAGE('2014:2024'!B11)</f>
        <v>0.59530791788856308</v>
      </c>
      <c r="C11" s="36">
        <f>STDEV('2014:2024'!B11)/SQRT(1+E$1-C$1)</f>
        <v>0.35667524494146785</v>
      </c>
      <c r="D11" s="31">
        <f>AVERAGE('2014:2024'!C11)</f>
        <v>10.892513196480937</v>
      </c>
      <c r="E11" s="36">
        <f>STDEV('2014:2024'!C11)/SQRT(1+E$1-C$1)</f>
        <v>0.22423009894062243</v>
      </c>
      <c r="F11" s="31">
        <f>AVERAGE('2014:2024'!D11)</f>
        <v>5.6373523338220917</v>
      </c>
      <c r="G11" s="36">
        <f>STDEV('2014:2024'!D11)/SQRT(1+E$1-C$1)</f>
        <v>0.29244462047238845</v>
      </c>
      <c r="H11" s="31">
        <f>MAX('2014:2024'!E11)</f>
        <v>20.8</v>
      </c>
      <c r="I11" s="31">
        <f>MIN('2014:2024'!G11)</f>
        <v>-8.58</v>
      </c>
      <c r="J11" s="31">
        <f>AVERAGE('2014:2024'!I11)</f>
        <v>78.251174486803521</v>
      </c>
      <c r="K11" s="36">
        <f>STDEV('2014:2024'!I11)/SQRT(1+E$1-C$1)</f>
        <v>1.5784484578187179</v>
      </c>
      <c r="L11" s="31">
        <f>AVERAGE('2014:2024'!J11)</f>
        <v>208.12254545454545</v>
      </c>
      <c r="M11" s="36">
        <f>STDEV('2014:2024'!J11)/SQRT(1+E$1-C$1)</f>
        <v>8.8698176678642859</v>
      </c>
      <c r="N11" s="31">
        <f>AVERAGE('2014:2024'!K11)</f>
        <v>2.3838171432062558</v>
      </c>
      <c r="O11" s="37">
        <f>STDEV('2014:2024'!K11)/SQRT(1+E$1-C$1)</f>
        <v>0.19028477288356582</v>
      </c>
      <c r="P11" s="31">
        <f>AVERAGE('2014:2024'!N11)</f>
        <v>36.291818181818186</v>
      </c>
      <c r="Q11" s="36">
        <f>STDEV('2014:2024'!N11)/SQRT(1+E$1-C$1)</f>
        <v>7.2563522689599109</v>
      </c>
      <c r="R11" s="31">
        <f>AVERAGE('2014:2024'!O11)</f>
        <v>15.363636363636363</v>
      </c>
      <c r="S11" s="36">
        <f>STDEV('2014:2024'!O11)/SQRT(1+$E$1-$C$1)</f>
        <v>1.4726150350048426</v>
      </c>
      <c r="T11" s="31">
        <f>AVERAGE('2014:2024'!R11)</f>
        <v>5.1059163611925706</v>
      </c>
      <c r="U11" s="36">
        <f>STDEV('2014:2024'!R11)/SQRT(1+$E$1-$C$1)</f>
        <v>0.25341315574402035</v>
      </c>
      <c r="V11" s="31">
        <f>AVERAGE('2014:2024'!S11)</f>
        <v>28.146221525586977</v>
      </c>
      <c r="W11" s="36">
        <f>STDEV('2014:2024'!S11)/SQRT(1+E$1-C$1)</f>
        <v>3.7209884259469064</v>
      </c>
      <c r="X11" s="3"/>
      <c r="Y11">
        <f>MAX('2014:2024'!N11)</f>
        <v>98.77800000000002</v>
      </c>
      <c r="Z11">
        <f>MIN('2014:2024'!N11)</f>
        <v>12.511999999999997</v>
      </c>
    </row>
    <row r="12" spans="1:26" x14ac:dyDescent="0.2">
      <c r="A12" s="1" t="s">
        <v>26</v>
      </c>
      <c r="B12" s="31">
        <f>AVERAGE('2014:2024'!B12)</f>
        <v>1.0602711598746082</v>
      </c>
      <c r="C12" s="36">
        <f>STDEV('2014:2024'!B12)/SQRT(1+E$1-C$1)</f>
        <v>0.52965208891796023</v>
      </c>
      <c r="D12" s="31">
        <f>AVERAGE('2014:2024'!C12)</f>
        <v>13.118851097178684</v>
      </c>
      <c r="E12" s="36">
        <f>STDEV('2014:2024'!C12)/SQRT(1+E$1-C$1)</f>
        <v>0.68547782665192458</v>
      </c>
      <c r="F12" s="31">
        <f>AVERAGE('2014:2024'!D12)</f>
        <v>7.0491535746939853</v>
      </c>
      <c r="G12" s="36">
        <f>STDEV('2014:2024'!D12)/SQRT(1+E$1-C$1)</f>
        <v>0.50327461702898568</v>
      </c>
      <c r="H12" s="31">
        <f>MAX('2014:2024'!E12)</f>
        <v>21.97</v>
      </c>
      <c r="I12" s="31">
        <f>MIN('2014:2024'!G12)</f>
        <v>-7.1369999999999996</v>
      </c>
      <c r="J12" s="31">
        <f>AVERAGE('2014:2024'!I12)</f>
        <v>74.625028308796104</v>
      </c>
      <c r="K12" s="36">
        <f>STDEV('2014:2024'!I12)/SQRT(1+E$1-C$1)</f>
        <v>1.0390110637486751</v>
      </c>
      <c r="L12" s="31">
        <f>AVERAGE('2014:2024'!J12)</f>
        <v>283.98000000000008</v>
      </c>
      <c r="M12" s="36">
        <f>STDEV('2014:2024'!J12)/SQRT(1+E$1-C$1)</f>
        <v>10.004756449718208</v>
      </c>
      <c r="N12" s="31">
        <f>AVERAGE('2014:2024'!K12)</f>
        <v>2.5950335217942975</v>
      </c>
      <c r="O12" s="36">
        <f>STDEV('2014:2024'!K12)/SQRT(1+E$1-C$1)</f>
        <v>0.15759689800711124</v>
      </c>
      <c r="P12" s="31">
        <f>AVERAGE('2014:2024'!N12)</f>
        <v>30.711454545454544</v>
      </c>
      <c r="Q12" s="36">
        <f>STDEV('2014:2024'!N12)/SQRT(1+E$1-C$1)</f>
        <v>6.2573638427981004</v>
      </c>
      <c r="R12" s="31">
        <f>AVERAGE('2014:2024'!O12)</f>
        <v>12</v>
      </c>
      <c r="S12" s="36">
        <f>STDEV('2014:2024'!O12)/SQRT(1+$E$1-$C$1)</f>
        <v>1.2933395813657267</v>
      </c>
      <c r="T12" s="31">
        <f>AVERAGE('2014:2024'!R12)</f>
        <v>6.4068280107105542</v>
      </c>
      <c r="U12" s="36">
        <f>STDEV('2014:2024'!R12)/SQRT(1+$E$1-$C$1)</f>
        <v>0.40344189076123677</v>
      </c>
      <c r="V12" s="31">
        <f>AVERAGE('2014:2024'!S12)</f>
        <v>37.599854416057575</v>
      </c>
      <c r="W12" s="36">
        <f>STDEV('2014:2024'!S12)/SQRT(1+E$1-C$1)</f>
        <v>4.7000866135136139</v>
      </c>
      <c r="X12" s="3"/>
      <c r="Y12">
        <f>MAX('2014:2024'!N12)</f>
        <v>63.4</v>
      </c>
      <c r="Z12">
        <f>MIN('2014:2024'!N12)</f>
        <v>1.288</v>
      </c>
    </row>
    <row r="13" spans="1:26" x14ac:dyDescent="0.2">
      <c r="A13" s="1" t="s">
        <v>27</v>
      </c>
      <c r="B13" s="31">
        <f>AVERAGE('2014:2024'!B13)</f>
        <v>3.2810674486803522</v>
      </c>
      <c r="C13" s="36">
        <f>STDEV('2014:2024'!B13)/SQRT(1+E$1-C$1)</f>
        <v>0.17391578443263436</v>
      </c>
      <c r="D13" s="31">
        <f>AVERAGE('2014:2024'!C13)</f>
        <v>15.791108504398828</v>
      </c>
      <c r="E13" s="36">
        <f>STDEV('2014:2024'!C13)/SQRT(1+E$1-C$1)</f>
        <v>0.56398957110219272</v>
      </c>
      <c r="F13" s="31">
        <f>AVERAGE('2014:2024'!D13)</f>
        <v>9.6547402859237543</v>
      </c>
      <c r="G13" s="36">
        <f>STDEV('2014:2024'!D13)/SQRT(1+E$1-C$1)</f>
        <v>0.29296799550999125</v>
      </c>
      <c r="H13" s="31">
        <f>MAX('2014:2024'!E13)</f>
        <v>27.88</v>
      </c>
      <c r="I13" s="31">
        <f>MIN('2014:2024'!G13)</f>
        <v>-5.0339999999999998</v>
      </c>
      <c r="J13" s="31">
        <f>AVERAGE('2014:2024'!I13)</f>
        <v>68.741224095796667</v>
      </c>
      <c r="K13" s="36">
        <f>STDEV('2014:2024'!I13)/SQRT(1+E$1-C$1)</f>
        <v>1.8821123716668271</v>
      </c>
      <c r="L13" s="31">
        <f>AVERAGE('2014:2024'!J13)</f>
        <v>440.65645454545449</v>
      </c>
      <c r="M13" s="36">
        <f>STDEV('2014:2024'!J13)/SQRT(1+E$1-C$1)</f>
        <v>18.810344316293751</v>
      </c>
      <c r="N13" s="31">
        <f>AVERAGE('2014:2024'!K13)</f>
        <v>2.8048928396871946</v>
      </c>
      <c r="O13" s="36">
        <f>STDEV('2014:2024'!K13)/SQRT(1+E$1-C$1)</f>
        <v>9.3846013677629112E-2</v>
      </c>
      <c r="P13" s="31">
        <f>AVERAGE('2014:2024'!N13)</f>
        <v>49.88</v>
      </c>
      <c r="Q13" s="36">
        <f>STDEV('2014:2024'!N13)/SQRT(1+E$1-C$1)</f>
        <v>13.85291246043097</v>
      </c>
      <c r="R13" s="31">
        <f>AVERAGE('2014:2024'!O13)</f>
        <v>11.090909090909092</v>
      </c>
      <c r="S13" s="36">
        <f>STDEV('2014:2024'!O13)/SQRT(1+$E$1-$C$1)</f>
        <v>1.5808774632206661</v>
      </c>
      <c r="T13" s="31">
        <f>AVERAGE('2014:2024'!R13)</f>
        <v>9.3305702590420339</v>
      </c>
      <c r="U13" s="36">
        <f>STDEV('2014:2024'!R13)/SQRT(1+$E$1-$C$1)</f>
        <v>0.27509616579863494</v>
      </c>
      <c r="V13" s="31">
        <f>AVERAGE('2014:2024'!S13)</f>
        <v>64.332800114127551</v>
      </c>
      <c r="W13" s="36">
        <f>STDEV('2014:2024'!S13)/SQRT(1+E$1-C$1)</f>
        <v>8.6657395555219345</v>
      </c>
      <c r="X13" s="3"/>
      <c r="Y13">
        <f>MAX('2014:2024'!N13)</f>
        <v>162.00399999999999</v>
      </c>
      <c r="Z13">
        <f>MIN('2014:2024'!N13)</f>
        <v>1.1040000000000001</v>
      </c>
    </row>
    <row r="14" spans="1:26" x14ac:dyDescent="0.2">
      <c r="A14" s="1" t="s">
        <v>28</v>
      </c>
      <c r="B14" s="31">
        <f>AVERAGE('2014:2024'!B14)</f>
        <v>6.0495333333333319</v>
      </c>
      <c r="C14" s="36">
        <f>STDEV('2014:2024'!B14)/SQRT(1+E$1-C$1)</f>
        <v>0.33517281687469563</v>
      </c>
      <c r="D14" s="31">
        <f>AVERAGE('2014:2024'!C14)</f>
        <v>18.956451515151517</v>
      </c>
      <c r="E14" s="36">
        <f>STDEV('2014:2024'!C14)/SQRT(1+E$1-C$1)</f>
        <v>0.48250685788529063</v>
      </c>
      <c r="F14" s="31">
        <f>AVERAGE('2014:2024'!D14)</f>
        <v>12.511618117343648</v>
      </c>
      <c r="G14" s="36">
        <f>STDEV('2014:2024'!D14)/SQRT(1+E$1-C$1)</f>
        <v>0.30039633900849988</v>
      </c>
      <c r="H14" s="31">
        <f>MAX('2014:2024'!E14)</f>
        <v>29.11</v>
      </c>
      <c r="I14" s="31">
        <f>MIN('2014:2024'!G14)</f>
        <v>-4.423</v>
      </c>
      <c r="J14" s="31">
        <f>AVERAGE('2014:2024'!I14)</f>
        <v>65.23199763324736</v>
      </c>
      <c r="K14" s="36">
        <f>STDEV('2014:2024'!I14)/SQRT(1+E$1-C$1)</f>
        <v>2.2220981028312936</v>
      </c>
      <c r="L14" s="31">
        <f>AVERAGE('2014:2024'!J14)</f>
        <v>556.75136363636375</v>
      </c>
      <c r="M14" s="36">
        <f>STDEV('2014:2024'!J14)/SQRT(1+E$1-C$1)</f>
        <v>18.462431035273376</v>
      </c>
      <c r="N14" s="31">
        <f>AVERAGE('2014:2024'!K14)</f>
        <v>2.7686481745647971</v>
      </c>
      <c r="O14" s="36">
        <f>STDEV('2014:2024'!K14)/SQRT(1+E$1-C$1)</f>
        <v>9.4379314053565186E-2</v>
      </c>
      <c r="P14" s="31">
        <f>AVERAGE('2014:2024'!N14)</f>
        <v>46.048545454545454</v>
      </c>
      <c r="Q14" s="36">
        <f>STDEV('2014:2024'!N14)/SQRT(1+E$1-C$1)</f>
        <v>11.745384173726707</v>
      </c>
      <c r="R14" s="31">
        <f>AVERAGE('2014:2024'!O14)</f>
        <v>12.181818181818182</v>
      </c>
      <c r="S14" s="36">
        <f>STDEV('2014:2024'!O14)/SQRT(1+$E$1-$C$1)</f>
        <v>1.3606026860996154</v>
      </c>
      <c r="T14" s="31">
        <f>AVERAGE('2014:2024'!R14)</f>
        <v>13.152895122770257</v>
      </c>
      <c r="U14" s="36">
        <f>STDEV('2014:2024'!R14)/SQRT(1+$E$1-$C$1)</f>
        <v>0.38054632367482988</v>
      </c>
      <c r="V14" s="31">
        <f>AVERAGE('2014:2024'!S14)</f>
        <v>85.268010111546531</v>
      </c>
      <c r="W14" s="36">
        <f>STDEV('2014:2024'!S14)/SQRT(1+E$1-C$1)</f>
        <v>10.988342723241296</v>
      </c>
      <c r="X14" s="3"/>
      <c r="Y14">
        <f>MAX('2014:2024'!N14)</f>
        <v>118.78</v>
      </c>
      <c r="Z14">
        <f>MIN('2014:2024'!N14)</f>
        <v>5.2</v>
      </c>
    </row>
    <row r="15" spans="1:26" x14ac:dyDescent="0.2">
      <c r="A15" s="1" t="s">
        <v>29</v>
      </c>
      <c r="B15" s="31">
        <f>AVERAGE('2014:2024'!B15)</f>
        <v>9.283618768328445</v>
      </c>
      <c r="C15" s="36">
        <f>STDEV('2014:2024'!B15)/SQRT(1+E$1-C$1)</f>
        <v>0.36680061260989794</v>
      </c>
      <c r="D15" s="31">
        <f>AVERAGE('2014:2024'!C15)</f>
        <v>22.996363636363636</v>
      </c>
      <c r="E15" s="36">
        <f>STDEV('2014:2024'!C15)/SQRT(1+E$1-C$1)</f>
        <v>0.46174892834049058</v>
      </c>
      <c r="F15" s="31">
        <f>AVERAGE('2014:2024'!D15)</f>
        <v>16.107668438416422</v>
      </c>
      <c r="G15" s="36">
        <f>STDEV('2014:2024'!D15)/SQRT(1+E$1-C$1)</f>
        <v>0.42177261628896817</v>
      </c>
      <c r="H15" s="31">
        <f>MAX('2014:2024'!E15)</f>
        <v>33.64</v>
      </c>
      <c r="I15" s="31">
        <f>MIN('2014:2024'!G15)</f>
        <v>-0.751</v>
      </c>
      <c r="J15" s="31">
        <f>AVERAGE('2014:2024'!I15)</f>
        <v>61.852360337243404</v>
      </c>
      <c r="K15" s="36">
        <f>STDEV('2014:2024'!I15)/SQRT(1+E$1-C$1)</f>
        <v>1.4028843586986033</v>
      </c>
      <c r="L15" s="31">
        <f>AVERAGE('2014:2024'!J15)</f>
        <v>685.81427272727285</v>
      </c>
      <c r="M15" s="36">
        <f>STDEV('2014:2024'!J15)/SQRT(1+E$1-C$1)</f>
        <v>7.7985507920509471</v>
      </c>
      <c r="N15" s="31">
        <f>AVERAGE('2014:2024'!K15)</f>
        <v>2.731434811827957</v>
      </c>
      <c r="O15" s="36">
        <f>STDEV('2014:2024'!K15)/SQRT(1+E$1-C$1)</f>
        <v>0.13797616654342626</v>
      </c>
      <c r="P15" s="31">
        <f>AVERAGE('2014:2024'!N15)</f>
        <v>47.37563636363636</v>
      </c>
      <c r="Q15" s="36">
        <f>STDEV('2014:2024'!N15)/SQRT(1+E$1-C$1)</f>
        <v>10.930621636878437</v>
      </c>
      <c r="R15" s="31">
        <f>AVERAGE('2014:2024'!O15)</f>
        <v>9</v>
      </c>
      <c r="S15" s="36">
        <f>STDEV('2014:2024'!O15)/SQRT(1+$E$1-$C$1)</f>
        <v>1.4142135623730951</v>
      </c>
      <c r="T15" s="31">
        <f>AVERAGE('2014:2024'!R15)</f>
        <v>17.374161534701855</v>
      </c>
      <c r="U15" s="36">
        <f>STDEV('2014:2024'!R15)/SQRT(1+$E$1-$C$1)</f>
        <v>0.34018989555254758</v>
      </c>
      <c r="V15" s="31">
        <f>AVERAGE('2014:2024'!S15)</f>
        <v>120.21064799337881</v>
      </c>
      <c r="W15" s="36">
        <f>STDEV('2014:2024'!S15)/SQRT(1+E$1-C$1)</f>
        <v>15.534292507412129</v>
      </c>
      <c r="X15" s="3"/>
      <c r="Y15">
        <f>MAX('2014:2024'!N15)</f>
        <v>131.1</v>
      </c>
      <c r="Z15">
        <f>MIN('2014:2024'!N15)</f>
        <v>0</v>
      </c>
    </row>
    <row r="16" spans="1:26" x14ac:dyDescent="0.2">
      <c r="A16" s="1" t="s">
        <v>30</v>
      </c>
      <c r="B16" s="31">
        <f>AVERAGE('2014:2024'!B16)</f>
        <v>13.120193939393941</v>
      </c>
      <c r="C16" s="36">
        <f>STDEV('2014:2024'!B16)/SQRT(1+E$1-C$1)</f>
        <v>0.31945948108787264</v>
      </c>
      <c r="D16" s="31">
        <f>AVERAGE('2014:2024'!C16)</f>
        <v>27.919424242424245</v>
      </c>
      <c r="E16" s="36">
        <f>STDEV('2014:2024'!C16)/SQRT(1+E$1-C$1)</f>
        <v>0.45967758373857631</v>
      </c>
      <c r="F16" s="31">
        <f>AVERAGE('2014:2024'!D16)</f>
        <v>20.417821085858581</v>
      </c>
      <c r="G16" s="36">
        <f>STDEV('2014:2024'!D16)/SQRT(1+E$1-C$1)</f>
        <v>0.34405707951724812</v>
      </c>
      <c r="H16" s="31">
        <f>MAX('2014:2024'!E16)</f>
        <v>42.25</v>
      </c>
      <c r="I16" s="31">
        <f>MIN('2014:2024'!G16)</f>
        <v>3.8</v>
      </c>
      <c r="J16" s="31">
        <f>AVERAGE('2014:2024'!I16)</f>
        <v>61.451162626262629</v>
      </c>
      <c r="K16" s="36">
        <f>STDEV('2014:2024'!I16)/SQRT(1+E$1-C$1)</f>
        <v>1.8879321246662757</v>
      </c>
      <c r="L16" s="31">
        <f>AVERAGE('2014:2024'!J16)</f>
        <v>715.6035454545455</v>
      </c>
      <c r="M16" s="36">
        <f>STDEV('2014:2024'!J16)/SQRT(1+E$1-C$1)</f>
        <v>11.558749227209704</v>
      </c>
      <c r="N16" s="31">
        <f>AVERAGE('2014:2024'!K16)</f>
        <v>2.4076675505050504</v>
      </c>
      <c r="O16" s="36">
        <f>STDEV('2014:2024'!K16)/SQRT(1+E$1-C$1)</f>
        <v>8.3968588178757728E-2</v>
      </c>
      <c r="P16" s="31">
        <f>AVERAGE('2014:2024'!N16)</f>
        <v>48.378181818181822</v>
      </c>
      <c r="Q16" s="36">
        <f>STDEV('2014:2024'!N16)/SQRT(1+E$1-C$1)</f>
        <v>9.8664321282897767</v>
      </c>
      <c r="R16" s="31">
        <f>AVERAGE('2014:2024'!O16)</f>
        <v>8.3636363636363633</v>
      </c>
      <c r="S16" s="36">
        <f>STDEV('2014:2024'!O16)/SQRT(1+$E$1-$C$1)</f>
        <v>0.94650291525966301</v>
      </c>
      <c r="T16" s="31">
        <f>AVERAGE('2014:2024'!R16)</f>
        <v>22.007302159896842</v>
      </c>
      <c r="U16" s="36">
        <f>STDEV('2014:2024'!R16)/SQRT(1+$E$1-$C$1)</f>
        <v>0.44543516229926933</v>
      </c>
      <c r="V16" s="31">
        <f>AVERAGE('2014:2024'!S16)</f>
        <v>139.75025946563213</v>
      </c>
      <c r="W16" s="36">
        <f>STDEV('2014:2024'!S16)/SQRT(1+E$1-C$1)</f>
        <v>18.187800843548256</v>
      </c>
      <c r="X16" s="3"/>
      <c r="Y16">
        <f>MAX('2014:2024'!N16)</f>
        <v>116.55200000000001</v>
      </c>
      <c r="Z16">
        <f>MIN('2014:2024'!N16)</f>
        <v>9.1999999999999993</v>
      </c>
    </row>
    <row r="17" spans="1:26" x14ac:dyDescent="0.2">
      <c r="A17" s="1" t="s">
        <v>31</v>
      </c>
      <c r="B17" s="31">
        <f>AVERAGE('2014:2024'!B17)</f>
        <v>15.470008797653959</v>
      </c>
      <c r="C17" s="36">
        <f>STDEV('2014:2024'!B17)/SQRT(1+E$1-C$1)</f>
        <v>0.18525448236168085</v>
      </c>
      <c r="D17" s="31">
        <f>AVERAGE('2014:2024'!C17)</f>
        <v>31.021231671554254</v>
      </c>
      <c r="E17" s="36">
        <f>STDEV('2014:2024'!C17)/SQRT(1+E$1-C$1)</f>
        <v>0.44046109520001003</v>
      </c>
      <c r="F17" s="31">
        <f>AVERAGE('2014:2024'!D17)</f>
        <v>22.877187805474094</v>
      </c>
      <c r="G17" s="36">
        <f>STDEV('2014:2024'!D17)/SQRT(1+E$1-C$1)</f>
        <v>0.30148383064822498</v>
      </c>
      <c r="H17" s="31">
        <f>MAX('2014:2024'!E17)</f>
        <v>40.159999999999997</v>
      </c>
      <c r="I17" s="31">
        <f>MIN('2014:2024'!G17)</f>
        <v>5.8230000000000004</v>
      </c>
      <c r="J17" s="31">
        <f>AVERAGE('2014:2024'!I17)</f>
        <v>57.856435361681335</v>
      </c>
      <c r="K17" s="36">
        <f>STDEV('2014:2024'!I17)/SQRT(1+E$1-C$1)</f>
        <v>0.96043721112732294</v>
      </c>
      <c r="L17" s="31">
        <f>AVERAGE('2014:2024'!J17)</f>
        <v>790.13254545454538</v>
      </c>
      <c r="M17" s="36">
        <f>STDEV('2014:2024'!J17)/SQRT(1+E$1-C$1)</f>
        <v>10.373217328874688</v>
      </c>
      <c r="N17" s="31">
        <f>AVERAGE('2014:2024'!K17)</f>
        <v>2.5589460532746826</v>
      </c>
      <c r="O17" s="36">
        <f>STDEV('2014:2024'!K17)/SQRT(1+E$1-C$1)</f>
        <v>5.252065008694741E-2</v>
      </c>
      <c r="P17" s="31">
        <f>AVERAGE('2014:2024'!N17)</f>
        <v>33.539818181818184</v>
      </c>
      <c r="Q17" s="36">
        <f>STDEV('2014:2024'!N17)/SQRT(1+E$1-C$1)</f>
        <v>7.3157026206002831</v>
      </c>
      <c r="R17" s="31">
        <f>AVERAGE('2014:2024'!O17)</f>
        <v>6</v>
      </c>
      <c r="S17" s="36">
        <f>STDEV('2014:2024'!O17)/SQRT(1+$E$1-$C$1)</f>
        <v>0.80903983495589049</v>
      </c>
      <c r="T17" s="31">
        <f>AVERAGE('2014:2024'!R17)</f>
        <v>25.329829912023456</v>
      </c>
      <c r="U17" s="36">
        <f>STDEV('2014:2024'!R17)/SQRT(1+$E$1-$C$1)</f>
        <v>0.43550349095935986</v>
      </c>
      <c r="V17" s="31">
        <f>AVERAGE('2014:2024'!S17)</f>
        <v>161.88044282980567</v>
      </c>
      <c r="W17" s="36">
        <f>STDEV('2014:2024'!S17)/SQRT(1+E$1-C$1)</f>
        <v>20.599703864372184</v>
      </c>
      <c r="X17" s="3"/>
      <c r="Y17">
        <f>MAX('2014:2024'!N17)</f>
        <v>95.141999999999996</v>
      </c>
      <c r="Z17">
        <f>MIN('2014:2024'!N17)</f>
        <v>11.040000000000001</v>
      </c>
    </row>
    <row r="18" spans="1:26" x14ac:dyDescent="0.2">
      <c r="A18" s="1" t="s">
        <v>32</v>
      </c>
      <c r="B18" s="31">
        <f>AVERAGE('2014:2024'!B18)</f>
        <v>15.035126099706746</v>
      </c>
      <c r="C18" s="36">
        <f>STDEV('2014:2024'!B18)/SQRT(1+E$1-C$1)</f>
        <v>0.24634332939433068</v>
      </c>
      <c r="D18" s="31">
        <f>AVERAGE('2014:2024'!C18)</f>
        <v>30.758035190615832</v>
      </c>
      <c r="E18" s="36">
        <f>STDEV('2014:2024'!C18)/SQRT(1+E$1-C$1)</f>
        <v>0.37562585734021781</v>
      </c>
      <c r="F18" s="31">
        <f>AVERAGE('2014:2024'!D18)</f>
        <v>22.638646444281527</v>
      </c>
      <c r="G18" s="36">
        <f>STDEV('2014:2024'!D18)/SQRT(1+E$1-C$1)</f>
        <v>0.30386291704285479</v>
      </c>
      <c r="H18" s="31">
        <f>MAX('2014:2024'!E18)</f>
        <v>41.74</v>
      </c>
      <c r="I18" s="31">
        <f>MIN('2014:2024'!G18)</f>
        <v>6.6769999999999996</v>
      </c>
      <c r="J18" s="31">
        <f>AVERAGE('2014:2024'!I18)</f>
        <v>57.517206989247306</v>
      </c>
      <c r="K18" s="36">
        <f>STDEV('2014:2024'!I18)/SQRT(1+E$1-C$1)</f>
        <v>1.1660430098123247</v>
      </c>
      <c r="L18" s="31">
        <f>AVERAGE('2014:2024'!J18)</f>
        <v>699.82572727272736</v>
      </c>
      <c r="M18" s="36">
        <f>STDEV('2014:2024'!J18)/SQRT(1+E$1-C$1)</f>
        <v>7.6804483878232332</v>
      </c>
      <c r="N18" s="31">
        <f>AVERAGE('2014:2024'!K18)</f>
        <v>2.3644642595307919</v>
      </c>
      <c r="O18" s="36">
        <f>STDEV('2014:2024'!K18)/SQRT(1+E$1-C$1)</f>
        <v>7.4317257362723252E-2</v>
      </c>
      <c r="P18" s="31">
        <f>AVERAGE('2014:2024'!N18)</f>
        <v>21.116727272727271</v>
      </c>
      <c r="Q18" s="36">
        <f>STDEV('2014:2024'!N18)/SQRT(1+E$1-C$1)</f>
        <v>6.6642089145072827</v>
      </c>
      <c r="R18" s="31">
        <f>AVERAGE('2014:2024'!O18)</f>
        <v>5.9090909090909092</v>
      </c>
      <c r="S18" s="36">
        <f>STDEV('2014:2024'!O18)/SQRT(1+$E$1-$C$1)</f>
        <v>0.87857886751633241</v>
      </c>
      <c r="T18" s="31">
        <f>AVERAGE('2014:2024'!R18)</f>
        <v>25.65821224340176</v>
      </c>
      <c r="U18" s="36">
        <f>STDEV('2014:2024'!R18)/SQRT(1+$E$1-$C$1)</f>
        <v>0.44048102802679495</v>
      </c>
      <c r="V18" s="31">
        <f>AVERAGE('2014:2024'!S18)</f>
        <v>142.32989048115354</v>
      </c>
      <c r="W18" s="36">
        <f>STDEV('2014:2024'!S18)/SQRT(1+E$1-C$1)</f>
        <v>17.547297783807121</v>
      </c>
      <c r="X18" s="3"/>
      <c r="Y18">
        <f>MAX('2014:2024'!N18)</f>
        <v>77.167999999999992</v>
      </c>
      <c r="Z18">
        <f>MIN('2014:2024'!N18)</f>
        <v>0.4</v>
      </c>
    </row>
    <row r="19" spans="1:26" x14ac:dyDescent="0.2">
      <c r="A19" s="1" t="s">
        <v>33</v>
      </c>
      <c r="B19" s="31">
        <f>AVERAGE('2014:2024'!B19)</f>
        <v>12.104496969696969</v>
      </c>
      <c r="C19" s="36">
        <f>STDEV('2014:2024'!B19)/SQRT(1+E$1-C$1)</f>
        <v>0.37054114640738606</v>
      </c>
      <c r="D19" s="31">
        <f>AVERAGE('2014:2024'!C19)</f>
        <v>25.804151515151514</v>
      </c>
      <c r="E19" s="36">
        <f>STDEV('2014:2024'!C19)/SQRT(1+E$1-C$1)</f>
        <v>0.50362240818647974</v>
      </c>
      <c r="F19" s="31">
        <f>AVERAGE('2014:2024'!D19)</f>
        <v>18.842296717171717</v>
      </c>
      <c r="G19" s="36">
        <f>STDEV('2014:2024'!D19)/SQRT(1+E$1-C$1)</f>
        <v>0.39647333780636734</v>
      </c>
      <c r="H19" s="31">
        <f>MAX('2014:2024'!E19)</f>
        <v>37.4</v>
      </c>
      <c r="I19" s="31">
        <f>MIN('2014:2024'!G19)</f>
        <v>2.8010000000000002</v>
      </c>
      <c r="J19" s="31">
        <f>AVERAGE('2014:2024'!I19)</f>
        <v>64.647619570707079</v>
      </c>
      <c r="K19" s="36">
        <f>STDEV('2014:2024'!I19)/SQRT(1+E$1-C$1)</f>
        <v>1.5778471708998953</v>
      </c>
      <c r="L19" s="31">
        <f>AVERAGE('2014:2024'!J19)</f>
        <v>504.01145454545457</v>
      </c>
      <c r="M19" s="36">
        <f>STDEV('2014:2024'!J19)/SQRT(1+E$1-C$1)</f>
        <v>9.2363466600595707</v>
      </c>
      <c r="N19" s="31">
        <f>AVERAGE('2014:2024'!K19)</f>
        <v>2.1271184974747475</v>
      </c>
      <c r="O19" s="36">
        <f>STDEV('2014:2024'!K19)/SQRT(1+E$1-C$1)</f>
        <v>8.8528775286388806E-2</v>
      </c>
      <c r="P19" s="31">
        <f>AVERAGE('2014:2024'!N19)</f>
        <v>35.088909090909084</v>
      </c>
      <c r="Q19" s="36">
        <f>STDEV('2014:2024'!N19)/SQRT(1+E$1-C$1)</f>
        <v>9.6213740744756251</v>
      </c>
      <c r="R19" s="31">
        <f>AVERAGE('2014:2024'!O19)</f>
        <v>7.6363636363636367</v>
      </c>
      <c r="S19" s="36">
        <f>STDEV('2014:2024'!O19)/SQRT(1+$E$1-$C$1)</f>
        <v>1.0024762728792886</v>
      </c>
      <c r="T19" s="31">
        <f>AVERAGE('2014:2024'!R19)</f>
        <v>20.887959343434343</v>
      </c>
      <c r="U19" s="36">
        <f>STDEV('2014:2024'!R19)/SQRT(1+$E$1-$C$1)</f>
        <v>0.49247404568430531</v>
      </c>
      <c r="V19" s="31">
        <f>AVERAGE('2014:2024'!S19)</f>
        <v>94.469369979519712</v>
      </c>
      <c r="W19" s="36">
        <f>STDEV('2014:2024'!S19)/SQRT(1+E$1-C$1)</f>
        <v>11.376028739502155</v>
      </c>
      <c r="X19" s="3"/>
      <c r="Y19">
        <f>MAX('2014:2024'!N19)</f>
        <v>100.46599999999997</v>
      </c>
      <c r="Z19">
        <f>MIN('2014:2024'!N19)</f>
        <v>0.8</v>
      </c>
    </row>
    <row r="20" spans="1:26" x14ac:dyDescent="0.2">
      <c r="A20" s="1" t="s">
        <v>34</v>
      </c>
      <c r="B20" s="31">
        <f>AVERAGE('2014:2024'!B20)</f>
        <v>8.4551143695014659</v>
      </c>
      <c r="C20" s="36">
        <f>STDEV('2014:2024'!B20)/SQRT(1+E$1-C$1)</f>
        <v>0.4642611798190811</v>
      </c>
      <c r="D20" s="31">
        <f>AVERAGE('2014:2024'!C20)</f>
        <v>21.411202346041055</v>
      </c>
      <c r="E20" s="36">
        <f>STDEV('2014:2024'!C20)/SQRT(1+E$1-C$1)</f>
        <v>0.56889217673657133</v>
      </c>
      <c r="F20" s="31">
        <f>AVERAGE('2014:2024'!D20)</f>
        <v>14.864025171065498</v>
      </c>
      <c r="G20" s="36">
        <f>STDEV('2014:2024'!D20)/SQRT(1+E$1-C$1)</f>
        <v>0.46079418191687777</v>
      </c>
      <c r="H20" s="31">
        <f>MAX('2014:2024'!E20)</f>
        <v>31.02</v>
      </c>
      <c r="I20" s="31">
        <f>MIN('2014:2024'!G20)</f>
        <v>-2.028</v>
      </c>
      <c r="J20" s="31">
        <f>AVERAGE('2014:2024'!I20)</f>
        <v>70.926739858260007</v>
      </c>
      <c r="K20" s="36">
        <f>STDEV('2014:2024'!I20)/SQRT(1+E$1-C$1)</f>
        <v>1.3321233814497295</v>
      </c>
      <c r="L20" s="31">
        <f>AVERAGE('2014:2024'!J20)</f>
        <v>356.78236363636358</v>
      </c>
      <c r="M20" s="36">
        <f>STDEV('2014:2024'!J20)/SQRT(1+E$1-C$1)</f>
        <v>9.1959495503309121</v>
      </c>
      <c r="N20" s="31">
        <f>AVERAGE('2014:2024'!K20)</f>
        <v>2.0540480205278593</v>
      </c>
      <c r="O20" s="36">
        <f>STDEV('2014:2024'!K20)/SQRT(1+E$1-C$1)</f>
        <v>0.10738373388334174</v>
      </c>
      <c r="P20" s="31">
        <f>AVERAGE('2014:2024'!N20)</f>
        <v>31.291999999999998</v>
      </c>
      <c r="Q20" s="36">
        <f>STDEV('2014:2024'!N20)/SQRT(1+E$1-C$1)</f>
        <v>6.2465194555921233</v>
      </c>
      <c r="R20" s="31">
        <f>AVERAGE('2014:2024'!O20)</f>
        <v>10.272727272727273</v>
      </c>
      <c r="S20" s="36">
        <f>STDEV('2014:2024'!O20)/SQRT(1+$E$1-$C$1)</f>
        <v>1.2067304368032814</v>
      </c>
      <c r="T20" s="31">
        <f>AVERAGE('2014:2024'!R20)</f>
        <v>16.043032258064514</v>
      </c>
      <c r="U20" s="36">
        <f>STDEV('2014:2024'!R20)/SQRT(1+$E$1-$C$1)</f>
        <v>0.39033489643722202</v>
      </c>
      <c r="V20" s="31">
        <f>AVERAGE('2014:2024'!S20)</f>
        <v>62.295014178288625</v>
      </c>
      <c r="W20" s="36">
        <f>STDEV('2014:2024'!S20)/SQRT(1+E$1-C$1)</f>
        <v>7.0667521793672838</v>
      </c>
      <c r="X20" s="3"/>
      <c r="Y20">
        <f>MAX('2014:2024'!N20)</f>
        <v>73.599999999999994</v>
      </c>
      <c r="Z20">
        <f>MIN('2014:2024'!N20)</f>
        <v>9.6959999999999997</v>
      </c>
    </row>
    <row r="21" spans="1:26" x14ac:dyDescent="0.2">
      <c r="A21" s="1" t="s">
        <v>35</v>
      </c>
      <c r="B21" s="31">
        <f>AVERAGE('2014:2024'!B21)</f>
        <v>4.5614909090909093</v>
      </c>
      <c r="C21" s="36">
        <f>STDEV('2014:2024'!B21)/SQRT(1+E$1-C$1)</f>
        <v>0.27851380913811785</v>
      </c>
      <c r="D21" s="31">
        <f>AVERAGE('2014:2024'!C21)</f>
        <v>14.645381818181816</v>
      </c>
      <c r="E21" s="36">
        <f>STDEV('2014:2024'!C21)/SQRT(1+E$1-C$1)</f>
        <v>0.35860367184663855</v>
      </c>
      <c r="F21" s="31">
        <f>AVERAGE('2014:2024'!D21)</f>
        <v>9.5426443813131314</v>
      </c>
      <c r="G21" s="36">
        <f>STDEV('2014:2024'!D21)/SQRT(1+E$1-C$1)</f>
        <v>0.26210567883379438</v>
      </c>
      <c r="H21" s="31">
        <f>MAX('2014:2024'!E21)</f>
        <v>23.38</v>
      </c>
      <c r="I21" s="31">
        <f>MIN('2014:2024'!G21)</f>
        <v>-4.6079999999999997</v>
      </c>
      <c r="J21" s="31">
        <f>AVERAGE('2014:2024'!I21)</f>
        <v>79.925053030303033</v>
      </c>
      <c r="K21" s="36">
        <f>STDEV('2014:2024'!I21)/SQRT(1+E$1-C$1)</f>
        <v>1.6185061055141647</v>
      </c>
      <c r="L21" s="31">
        <f>AVERAGE('2014:2024'!J21)</f>
        <v>214.42963636363632</v>
      </c>
      <c r="M21" s="36">
        <f>STDEV('2014:2024'!J21)/SQRT(1+E$1-C$1)</f>
        <v>5.9309268251225831</v>
      </c>
      <c r="N21" s="31">
        <f>AVERAGE('2014:2024'!K21)</f>
        <v>2.2330646691919189</v>
      </c>
      <c r="O21" s="36">
        <f>STDEV('2014:2024'!K21)/SQRT(1+E$1-C$1)</f>
        <v>0.14938862126582247</v>
      </c>
      <c r="P21" s="31">
        <f>AVERAGE('2014:2024'!N21)</f>
        <v>56.140727272727275</v>
      </c>
      <c r="Q21" s="36">
        <f>STDEV('2014:2024'!N21)/SQRT(1+E$1-C$1)</f>
        <v>13.302367188580941</v>
      </c>
      <c r="R21" s="31">
        <f>AVERAGE('2014:2024'!O21)</f>
        <v>16.09090909090909</v>
      </c>
      <c r="S21" s="36">
        <f>STDEV('2014:2024'!O21)/SQRT(1+$E$1-$C$1)</f>
        <v>1.18670319069678</v>
      </c>
      <c r="T21" s="31">
        <f>AVERAGE('2014:2024'!R21)</f>
        <v>10.241513068181817</v>
      </c>
      <c r="U21" s="36">
        <f>STDEV('2014:2024'!R21)/SQRT(1+$E$1-$C$1)</f>
        <v>0.20993987764645924</v>
      </c>
      <c r="V21" s="31">
        <f>AVERAGE('2014:2024'!S21)</f>
        <v>31.277042840823171</v>
      </c>
      <c r="W21" s="36">
        <f>STDEV('2014:2024'!S21)/SQRT(1+E$1-C$1)</f>
        <v>3.1837633931171263</v>
      </c>
      <c r="X21" s="3"/>
      <c r="Y21">
        <f>MAX('2014:2024'!N21)</f>
        <v>159.98399999999998</v>
      </c>
      <c r="Z21">
        <f>MIN('2014:2024'!N21)</f>
        <v>8.484</v>
      </c>
    </row>
    <row r="22" spans="1:26" ht="13.5" thickBot="1" x14ac:dyDescent="0.25">
      <c r="A22" s="10" t="s">
        <v>36</v>
      </c>
      <c r="B22" s="11">
        <f>AVERAGE('2014:2024'!B22)</f>
        <v>1.8518856304985341</v>
      </c>
      <c r="C22" s="38">
        <f>STDEV('2014:2024'!B22)/SQRT(1+E$1-C$1)</f>
        <v>0.18168041459201736</v>
      </c>
      <c r="D22" s="11">
        <f>AVERAGE('2014:2024'!C22)</f>
        <v>11.010744868035191</v>
      </c>
      <c r="E22" s="38">
        <f>STDEV('2014:2024'!C22)/SQRT(1+E$1-C$1)</f>
        <v>0.34882183745758655</v>
      </c>
      <c r="F22" s="11">
        <f>AVERAGE('2014:2024'!D22)</f>
        <v>6.4087688782991199</v>
      </c>
      <c r="G22" s="38">
        <f>STDEV('2014:2024'!D22)/SQRT(1+E$1-C$1)</f>
        <v>0.19808281111961551</v>
      </c>
      <c r="H22" s="11">
        <f>MAX('2014:2024'!E22)</f>
        <v>20.18</v>
      </c>
      <c r="I22" s="11">
        <f>MIN('2014:2024'!G22)</f>
        <v>-6.3890000000000002</v>
      </c>
      <c r="J22" s="11">
        <f>AVERAGE('2014:2024'!I22)</f>
        <v>84.112202956989236</v>
      </c>
      <c r="K22" s="38">
        <f>STDEV('2014:2024'!I22)/SQRT(1+E$1-C$1)</f>
        <v>1.7947774277348476</v>
      </c>
      <c r="L22" s="11">
        <f>AVERAGE('2014:2024'!J22)</f>
        <v>164.38018181818182</v>
      </c>
      <c r="M22" s="38">
        <f>STDEV('2014:2024'!J22)/SQRT(1+E$1-C$1)</f>
        <v>6.0980191043234884</v>
      </c>
      <c r="N22" s="11">
        <f>AVERAGE('2014:2024'!K22)</f>
        <v>2.058209799608993</v>
      </c>
      <c r="O22" s="38">
        <f>STDEV('2014:2024'!K22)/SQRT(1+E$1-C$1)</f>
        <v>0.17850639009876498</v>
      </c>
      <c r="P22" s="11">
        <f>AVERAGE('2014:2024'!N22)</f>
        <v>25.64563636363636</v>
      </c>
      <c r="Q22" s="38">
        <f>STDEV('2014:2024'!N22)/SQRT(1+E$1-C$1)</f>
        <v>3.7047795745317647</v>
      </c>
      <c r="R22" s="11">
        <f>AVERAGE('2014:2024'!O22)</f>
        <v>16.363636363636363</v>
      </c>
      <c r="S22" s="38">
        <f>STDEV('2014:2024'!O22)/SQRT(1+$E$1-$C$1)</f>
        <v>0.92709445701686977</v>
      </c>
      <c r="T22" s="11">
        <f>AVERAGE('2014:2024'!R22)</f>
        <v>6.7583079178885619</v>
      </c>
      <c r="U22" s="38">
        <f>STDEV('2014:2024'!R22)/SQRT(1+$E$1-$C$1)</f>
        <v>0.15141266877066656</v>
      </c>
      <c r="V22" s="11">
        <f>AVERAGE('2014:2024'!S22)</f>
        <v>22.069101438263981</v>
      </c>
      <c r="W22" s="38">
        <f>STDEV('2014:2024'!S22)/SQRT(1+E$1-C$1)</f>
        <v>2.8450410645398954</v>
      </c>
      <c r="X22" s="3"/>
      <c r="Y22" s="45">
        <f>MAX('2014:2024'!N22)</f>
        <v>42.419999999999995</v>
      </c>
      <c r="Z22" s="45">
        <f>MIN('2014:2024'!N22)</f>
        <v>4.6459999999999999</v>
      </c>
    </row>
    <row r="23" spans="1:26" ht="13.5" thickTop="1" x14ac:dyDescent="0.2">
      <c r="A23" s="1" t="s">
        <v>37</v>
      </c>
      <c r="B23" s="39">
        <f>AVERAGE(B11:B22)</f>
        <v>7.5723429453039861</v>
      </c>
      <c r="C23" s="39"/>
      <c r="D23" s="39">
        <f>AVERAGE(D11:D22)</f>
        <v>20.360454966798127</v>
      </c>
      <c r="E23" s="39"/>
      <c r="F23" s="39">
        <f>AVERAGE(F11:F22)</f>
        <v>13.87932693613863</v>
      </c>
      <c r="G23" s="39"/>
      <c r="H23" s="39">
        <f>MAX(H11:H22)</f>
        <v>42.25</v>
      </c>
      <c r="I23" s="39">
        <f>MIN(I11:I22)</f>
        <v>-8.58</v>
      </c>
      <c r="J23" s="39">
        <f>AVERAGE(J11:J22)</f>
        <v>68.761517104611485</v>
      </c>
      <c r="K23" s="40"/>
      <c r="L23" s="41">
        <f>SUM(L11:L22)</f>
        <v>5620.4900909090911</v>
      </c>
      <c r="M23" s="41"/>
      <c r="N23" s="39">
        <f>AVERAGE(N11:N22)</f>
        <v>2.423945445099545</v>
      </c>
      <c r="O23" s="39"/>
      <c r="P23" s="41">
        <f>SUM(P11:P22)</f>
        <v>461.5094545454545</v>
      </c>
      <c r="Q23" s="39"/>
      <c r="R23" s="39">
        <f>SUM(R11:R22)</f>
        <v>130.27272727272728</v>
      </c>
      <c r="S23" s="39"/>
      <c r="T23" s="39">
        <f>AVERAGE(T11:T22)</f>
        <v>14.858044015942381</v>
      </c>
      <c r="U23" s="39"/>
      <c r="V23" s="41">
        <f>SUM(V11:V22)</f>
        <v>989.62865537418418</v>
      </c>
      <c r="W23" s="39"/>
      <c r="X23" s="3"/>
      <c r="Y23">
        <f>MAX(Y11:Y22)</f>
        <v>162.00399999999999</v>
      </c>
      <c r="Z23">
        <f>MIN(Z11:Z22)</f>
        <v>0</v>
      </c>
    </row>
    <row r="24" spans="1:26" ht="14.25" x14ac:dyDescent="0.2">
      <c r="A24" s="3"/>
      <c r="B24" s="42"/>
      <c r="C24" s="42"/>
      <c r="D24" s="42"/>
      <c r="E24" s="42"/>
      <c r="F24" s="42"/>
      <c r="G24" s="17"/>
      <c r="H24" s="17"/>
      <c r="I24" s="17"/>
      <c r="J24" s="17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3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G30" sqref="G30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1" t="s">
        <v>66</v>
      </c>
      <c r="B2" s="51" t="s">
        <v>67</v>
      </c>
      <c r="C2" s="2" t="s">
        <v>68</v>
      </c>
    </row>
    <row r="3" spans="1:3" x14ac:dyDescent="0.2">
      <c r="A3" s="52" t="s">
        <v>5</v>
      </c>
      <c r="B3" s="53" t="s">
        <v>52</v>
      </c>
      <c r="C3" t="s">
        <v>69</v>
      </c>
    </row>
    <row r="4" spans="1:3" x14ac:dyDescent="0.2">
      <c r="A4" s="52" t="s">
        <v>6</v>
      </c>
      <c r="B4" s="53" t="s">
        <v>52</v>
      </c>
      <c r="C4" t="s">
        <v>70</v>
      </c>
    </row>
    <row r="5" spans="1:3" x14ac:dyDescent="0.2">
      <c r="A5" s="52" t="s">
        <v>7</v>
      </c>
      <c r="B5" s="53" t="s">
        <v>52</v>
      </c>
      <c r="C5" t="s">
        <v>71</v>
      </c>
    </row>
    <row r="6" spans="1:3" x14ac:dyDescent="0.2">
      <c r="A6" s="52" t="s">
        <v>8</v>
      </c>
      <c r="B6" s="53" t="s">
        <v>52</v>
      </c>
      <c r="C6" t="s">
        <v>72</v>
      </c>
    </row>
    <row r="7" spans="1:3" x14ac:dyDescent="0.2">
      <c r="A7" s="52" t="s">
        <v>9</v>
      </c>
      <c r="B7" s="53"/>
      <c r="C7" t="s">
        <v>73</v>
      </c>
    </row>
    <row r="8" spans="1:3" x14ac:dyDescent="0.2">
      <c r="A8" s="52" t="s">
        <v>10</v>
      </c>
      <c r="B8" s="53" t="s">
        <v>52</v>
      </c>
      <c r="C8" t="s">
        <v>74</v>
      </c>
    </row>
    <row r="9" spans="1:3" x14ac:dyDescent="0.2">
      <c r="A9" s="52" t="s">
        <v>9</v>
      </c>
      <c r="B9" s="53"/>
      <c r="C9" t="s">
        <v>75</v>
      </c>
    </row>
    <row r="10" spans="1:3" x14ac:dyDescent="0.2">
      <c r="A10" s="52" t="s">
        <v>11</v>
      </c>
      <c r="B10" s="53" t="s">
        <v>76</v>
      </c>
      <c r="C10" t="s">
        <v>77</v>
      </c>
    </row>
    <row r="11" spans="1:3" x14ac:dyDescent="0.2">
      <c r="A11" s="52" t="s">
        <v>12</v>
      </c>
      <c r="B11" s="53" t="s">
        <v>22</v>
      </c>
      <c r="C11" t="s">
        <v>78</v>
      </c>
    </row>
    <row r="12" spans="1:3" x14ac:dyDescent="0.2">
      <c r="A12" s="52" t="s">
        <v>13</v>
      </c>
      <c r="B12" s="53" t="s">
        <v>23</v>
      </c>
      <c r="C12" t="s">
        <v>79</v>
      </c>
    </row>
    <row r="13" spans="1:3" x14ac:dyDescent="0.2">
      <c r="A13" s="52" t="s">
        <v>80</v>
      </c>
      <c r="B13" s="53" t="s">
        <v>23</v>
      </c>
      <c r="C13" t="s">
        <v>81</v>
      </c>
    </row>
    <row r="14" spans="1:3" x14ac:dyDescent="0.2">
      <c r="A14" s="52" t="s">
        <v>9</v>
      </c>
      <c r="B14" s="53"/>
      <c r="C14" t="s">
        <v>82</v>
      </c>
    </row>
    <row r="15" spans="1:3" x14ac:dyDescent="0.2">
      <c r="A15" s="52" t="s">
        <v>15</v>
      </c>
      <c r="B15" s="53" t="s">
        <v>58</v>
      </c>
      <c r="C15" t="s">
        <v>83</v>
      </c>
    </row>
    <row r="16" spans="1:3" x14ac:dyDescent="0.2">
      <c r="A16" s="52" t="s">
        <v>16</v>
      </c>
      <c r="B16" s="53"/>
      <c r="C16" t="s">
        <v>84</v>
      </c>
    </row>
    <row r="17" spans="1:4" x14ac:dyDescent="0.2">
      <c r="A17" s="52" t="s">
        <v>17</v>
      </c>
      <c r="B17" s="53" t="s">
        <v>58</v>
      </c>
      <c r="C17" t="s">
        <v>85</v>
      </c>
    </row>
    <row r="18" spans="1:4" x14ac:dyDescent="0.2">
      <c r="A18" s="52" t="s">
        <v>9</v>
      </c>
      <c r="B18" s="53"/>
      <c r="C18" t="s">
        <v>86</v>
      </c>
    </row>
    <row r="19" spans="1:4" x14ac:dyDescent="0.2">
      <c r="A19" s="52" t="s">
        <v>54</v>
      </c>
      <c r="B19" s="54" t="s">
        <v>20</v>
      </c>
      <c r="C19" t="s">
        <v>87</v>
      </c>
    </row>
    <row r="20" spans="1:4" x14ac:dyDescent="0.2">
      <c r="A20" s="52" t="s">
        <v>88</v>
      </c>
      <c r="B20" s="53" t="s">
        <v>58</v>
      </c>
      <c r="C20" t="s">
        <v>89</v>
      </c>
      <c r="D20" t="s">
        <v>90</v>
      </c>
    </row>
    <row r="24" spans="1:4" x14ac:dyDescent="0.2">
      <c r="A24" s="14"/>
      <c r="B24" s="14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4"/>
      <c r="B30" s="14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activeCell="K44" sqref="K44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.5703125" style="3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" style="3" customWidth="1"/>
    <col min="20" max="16384" width="11.42578125" style="3"/>
  </cols>
  <sheetData>
    <row r="1" spans="1:19" x14ac:dyDescent="0.2">
      <c r="B1" s="1" t="s">
        <v>47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26">
        <v>2.710322580645161</v>
      </c>
      <c r="C11" s="26">
        <v>11.61032258064516</v>
      </c>
      <c r="D11" s="26">
        <v>7.1929899193548383</v>
      </c>
      <c r="E11" s="26">
        <v>16.760000000000002</v>
      </c>
      <c r="F11" s="27">
        <v>42376</v>
      </c>
      <c r="G11" s="26">
        <v>-2.0289999999999999</v>
      </c>
      <c r="H11" s="27">
        <v>42379</v>
      </c>
      <c r="I11" s="26">
        <v>79.112506720430105</v>
      </c>
      <c r="J11" s="26">
        <v>173.655</v>
      </c>
      <c r="K11" s="26">
        <v>2.1851317204301073</v>
      </c>
      <c r="L11" s="26">
        <v>17.149999999999999</v>
      </c>
      <c r="M11" s="27">
        <v>42373</v>
      </c>
      <c r="N11" s="26">
        <v>35.35</v>
      </c>
      <c r="O11" s="28">
        <v>21</v>
      </c>
      <c r="P11" s="26">
        <v>12.523999999999999</v>
      </c>
      <c r="Q11" s="27">
        <v>42396</v>
      </c>
      <c r="R11" s="26">
        <v>6.503579301075268</v>
      </c>
      <c r="S11" s="26">
        <v>34.104609852143611</v>
      </c>
    </row>
    <row r="12" spans="1:19" x14ac:dyDescent="0.2">
      <c r="A12" s="1" t="s">
        <v>26</v>
      </c>
      <c r="B12" s="26">
        <v>-0.12746428571428561</v>
      </c>
      <c r="C12" s="26">
        <v>12.953571428571431</v>
      </c>
      <c r="D12" s="26">
        <v>6.5211785714285719</v>
      </c>
      <c r="E12" s="26">
        <v>21.11</v>
      </c>
      <c r="F12" s="27">
        <v>42049</v>
      </c>
      <c r="G12" s="26">
        <v>-5.5369999999999999</v>
      </c>
      <c r="H12" s="27">
        <v>42052</v>
      </c>
      <c r="I12" s="26">
        <v>71.114702380952366</v>
      </c>
      <c r="J12" s="26">
        <v>252.91000000000003</v>
      </c>
      <c r="K12" s="26">
        <v>2.4005535714285715</v>
      </c>
      <c r="L12" s="26">
        <v>22.15</v>
      </c>
      <c r="M12" s="27">
        <v>42045</v>
      </c>
      <c r="N12" s="26">
        <v>22.826000000000001</v>
      </c>
      <c r="O12" s="28">
        <v>14</v>
      </c>
      <c r="P12" s="26">
        <v>11.715999999999999</v>
      </c>
      <c r="Q12" s="27">
        <v>42063</v>
      </c>
      <c r="R12" s="26">
        <v>6.1976279761904767</v>
      </c>
      <c r="S12" s="26">
        <v>46.036382301224251</v>
      </c>
    </row>
    <row r="13" spans="1:19" x14ac:dyDescent="0.2">
      <c r="A13" s="1" t="s">
        <v>27</v>
      </c>
      <c r="B13" s="26">
        <v>2.7695483870967741</v>
      </c>
      <c r="C13" s="26">
        <v>15.887677419354837</v>
      </c>
      <c r="D13" s="26">
        <v>9.7119025537634407</v>
      </c>
      <c r="E13" s="26">
        <v>23.85</v>
      </c>
      <c r="F13" s="27">
        <v>42080</v>
      </c>
      <c r="G13" s="26">
        <v>-3.2429999999999999</v>
      </c>
      <c r="H13" s="27">
        <v>42087</v>
      </c>
      <c r="I13" s="26">
        <v>64.706982526881703</v>
      </c>
      <c r="J13" s="26">
        <v>467.08699999999993</v>
      </c>
      <c r="K13" s="26">
        <v>2.9649462365591397</v>
      </c>
      <c r="L13" s="26">
        <v>19.89</v>
      </c>
      <c r="M13" s="27">
        <v>42067</v>
      </c>
      <c r="N13" s="26">
        <v>40.804000000000002</v>
      </c>
      <c r="O13" s="28">
        <v>10</v>
      </c>
      <c r="P13" s="26">
        <v>10.504</v>
      </c>
      <c r="Q13" s="27">
        <v>42088</v>
      </c>
      <c r="R13" s="26">
        <v>9.4845329301075285</v>
      </c>
      <c r="S13" s="26">
        <v>81.927761915794122</v>
      </c>
    </row>
    <row r="14" spans="1:19" x14ac:dyDescent="0.2">
      <c r="A14" s="1" t="s">
        <v>28</v>
      </c>
      <c r="B14" s="26">
        <v>7.350533333333332</v>
      </c>
      <c r="C14" s="26">
        <v>20.914333333333339</v>
      </c>
      <c r="D14" s="26">
        <v>13.912056235224586</v>
      </c>
      <c r="E14" s="26">
        <v>28.28</v>
      </c>
      <c r="F14" s="27">
        <v>42110</v>
      </c>
      <c r="G14" s="26">
        <v>2.419</v>
      </c>
      <c r="H14" s="27">
        <v>42112</v>
      </c>
      <c r="I14" s="26">
        <v>66.126130910165486</v>
      </c>
      <c r="J14" s="26">
        <v>526.45500000000004</v>
      </c>
      <c r="K14" s="26">
        <v>2.2316667257683216</v>
      </c>
      <c r="L14" s="26">
        <v>14.11</v>
      </c>
      <c r="M14" s="27">
        <v>42096</v>
      </c>
      <c r="N14" s="26">
        <v>44.844000000000001</v>
      </c>
      <c r="O14" s="28">
        <v>13</v>
      </c>
      <c r="P14" s="26">
        <v>11.311999999999999</v>
      </c>
      <c r="Q14" s="27">
        <v>42114</v>
      </c>
      <c r="R14" s="26">
        <v>14.205531767139478</v>
      </c>
      <c r="S14" s="26">
        <v>103.75549533444543</v>
      </c>
    </row>
    <row r="15" spans="1:19" x14ac:dyDescent="0.2">
      <c r="A15" s="1" t="s">
        <v>29</v>
      </c>
      <c r="B15" s="26">
        <v>8.4247741935483873</v>
      </c>
      <c r="C15" s="26">
        <v>21.445806451612903</v>
      </c>
      <c r="D15" s="26">
        <v>14.83492876344086</v>
      </c>
      <c r="E15" s="26">
        <v>28.34</v>
      </c>
      <c r="F15" s="27">
        <v>42134</v>
      </c>
      <c r="G15" s="26">
        <v>3.6309999999999998</v>
      </c>
      <c r="H15" s="27">
        <v>42129</v>
      </c>
      <c r="I15" s="26">
        <v>59.576081989247307</v>
      </c>
      <c r="J15" s="26">
        <v>697.99800000000005</v>
      </c>
      <c r="K15" s="26">
        <v>3.0152459677419348</v>
      </c>
      <c r="L15" s="26">
        <v>18.52</v>
      </c>
      <c r="M15" s="27">
        <v>42145</v>
      </c>
      <c r="N15" s="26">
        <v>55.752000000000002</v>
      </c>
      <c r="O15" s="28">
        <v>10</v>
      </c>
      <c r="P15" s="26">
        <v>31.916000000000007</v>
      </c>
      <c r="Q15" s="27">
        <v>42149</v>
      </c>
      <c r="R15" s="26">
        <v>16.418366935483874</v>
      </c>
      <c r="S15" s="26">
        <v>144.76692508531872</v>
      </c>
    </row>
    <row r="16" spans="1:19" x14ac:dyDescent="0.2">
      <c r="A16" s="1" t="s">
        <v>30</v>
      </c>
      <c r="B16" s="26">
        <v>12.561733333333335</v>
      </c>
      <c r="C16" s="26">
        <v>27.660666666666671</v>
      </c>
      <c r="D16" s="26">
        <v>20.012423611111107</v>
      </c>
      <c r="E16" s="26">
        <v>32.65</v>
      </c>
      <c r="F16" s="27">
        <v>42161</v>
      </c>
      <c r="G16" s="26">
        <v>7.7320000000000002</v>
      </c>
      <c r="H16" s="27">
        <v>42158</v>
      </c>
      <c r="I16" s="26">
        <v>57.705493055555557</v>
      </c>
      <c r="J16" s="26">
        <v>741.08800000000019</v>
      </c>
      <c r="K16" s="26">
        <v>2.721863194444444</v>
      </c>
      <c r="L16" s="26">
        <v>15.58</v>
      </c>
      <c r="M16" s="27">
        <v>42161</v>
      </c>
      <c r="N16" s="26">
        <v>42.416000000000011</v>
      </c>
      <c r="O16" s="28">
        <v>7</v>
      </c>
      <c r="P16" s="26">
        <v>29.08400000000001</v>
      </c>
      <c r="Q16" s="27">
        <v>42179</v>
      </c>
      <c r="R16" s="26">
        <v>21.295062499999997</v>
      </c>
      <c r="S16" s="26">
        <v>173.77922744984241</v>
      </c>
    </row>
    <row r="17" spans="1:19" x14ac:dyDescent="0.2">
      <c r="A17" s="1" t="s">
        <v>31</v>
      </c>
      <c r="B17" s="26">
        <v>14.213548387096774</v>
      </c>
      <c r="C17" s="26">
        <v>27.420322580645163</v>
      </c>
      <c r="D17" s="26">
        <v>20.613245967741932</v>
      </c>
      <c r="E17" s="26">
        <v>35.57</v>
      </c>
      <c r="F17" s="27">
        <v>42202</v>
      </c>
      <c r="G17" s="26">
        <v>9.69</v>
      </c>
      <c r="H17" s="27">
        <v>42198</v>
      </c>
      <c r="I17" s="26">
        <v>61.876633064516142</v>
      </c>
      <c r="J17" s="26">
        <v>715.35400000000004</v>
      </c>
      <c r="K17" s="26">
        <v>2.5380571236559137</v>
      </c>
      <c r="L17" s="26">
        <v>13.72</v>
      </c>
      <c r="M17" s="27">
        <v>42203</v>
      </c>
      <c r="N17" s="26">
        <v>95.141999999999996</v>
      </c>
      <c r="O17" s="28">
        <v>8</v>
      </c>
      <c r="P17" s="26">
        <v>48.682000000000002</v>
      </c>
      <c r="Q17" s="27">
        <v>42188</v>
      </c>
      <c r="R17" s="26">
        <v>22.654670698924729</v>
      </c>
      <c r="S17" s="26">
        <v>164.65456300963137</v>
      </c>
    </row>
    <row r="18" spans="1:19" x14ac:dyDescent="0.2">
      <c r="A18" s="1" t="s">
        <v>32</v>
      </c>
      <c r="B18" s="26">
        <v>13.818161290322578</v>
      </c>
      <c r="C18" s="26">
        <v>28.113870967741939</v>
      </c>
      <c r="D18" s="26">
        <v>20.632854166666672</v>
      </c>
      <c r="E18" s="26">
        <v>33.1</v>
      </c>
      <c r="F18" s="27">
        <v>42244</v>
      </c>
      <c r="G18" s="26">
        <v>7.1230000000000002</v>
      </c>
      <c r="H18" s="27">
        <v>42233</v>
      </c>
      <c r="I18" s="26">
        <v>62.897735215053757</v>
      </c>
      <c r="J18" s="26">
        <v>669.976</v>
      </c>
      <c r="K18" s="26">
        <v>1.8473313172043011</v>
      </c>
      <c r="L18" s="26">
        <v>14.11</v>
      </c>
      <c r="M18" s="27">
        <v>42229</v>
      </c>
      <c r="N18" s="26">
        <v>32.724000000000004</v>
      </c>
      <c r="O18" s="28">
        <v>6</v>
      </c>
      <c r="P18" s="26">
        <v>27.27</v>
      </c>
      <c r="Q18" s="27">
        <v>42234</v>
      </c>
      <c r="R18" s="26">
        <v>23.423178763440863</v>
      </c>
      <c r="S18" s="26">
        <v>143.50339903682564</v>
      </c>
    </row>
    <row r="19" spans="1:19" x14ac:dyDescent="0.2">
      <c r="A19" s="1" t="s">
        <v>33</v>
      </c>
      <c r="B19" s="26">
        <v>13.10173333333333</v>
      </c>
      <c r="C19" s="26">
        <v>27.089333333333339</v>
      </c>
      <c r="D19" s="26">
        <v>19.890709027777781</v>
      </c>
      <c r="E19" s="26">
        <v>33.299999999999997</v>
      </c>
      <c r="F19" s="27">
        <v>42250</v>
      </c>
      <c r="G19" s="26">
        <v>7.0629999999999997</v>
      </c>
      <c r="H19" s="27">
        <v>42274</v>
      </c>
      <c r="I19" s="26">
        <v>64.320111111111117</v>
      </c>
      <c r="J19" s="26">
        <v>496.17199999999991</v>
      </c>
      <c r="K19" s="26">
        <v>1.6945208333333339</v>
      </c>
      <c r="L19" s="26">
        <v>17.54</v>
      </c>
      <c r="M19" s="27">
        <v>42263</v>
      </c>
      <c r="N19" s="26">
        <v>42.018000000000015</v>
      </c>
      <c r="O19" s="28">
        <v>10</v>
      </c>
      <c r="P19" s="26">
        <v>26.666000000000011</v>
      </c>
      <c r="Q19" s="27">
        <v>42269</v>
      </c>
      <c r="R19" s="26">
        <v>21.712201388888886</v>
      </c>
      <c r="S19" s="26">
        <v>107.75068008381135</v>
      </c>
    </row>
    <row r="20" spans="1:19" x14ac:dyDescent="0.2">
      <c r="A20" s="1" t="s">
        <v>34</v>
      </c>
      <c r="B20" s="26">
        <v>9.5949677419354842</v>
      </c>
      <c r="C20" s="26">
        <v>23.256774193548388</v>
      </c>
      <c r="D20" s="26">
        <v>16.271777553763442</v>
      </c>
      <c r="E20" s="26">
        <v>28.35</v>
      </c>
      <c r="F20" s="27">
        <v>42298</v>
      </c>
      <c r="G20" s="26">
        <v>1.008</v>
      </c>
      <c r="H20" s="27">
        <v>42300</v>
      </c>
      <c r="I20" s="26">
        <v>71.265275537634409</v>
      </c>
      <c r="J20" s="26">
        <v>378.55599999999998</v>
      </c>
      <c r="K20" s="26">
        <v>1.4291276881720432</v>
      </c>
      <c r="L20" s="26">
        <v>12.84</v>
      </c>
      <c r="M20" s="27">
        <v>42289</v>
      </c>
      <c r="N20" s="26">
        <v>16.766000000000005</v>
      </c>
      <c r="O20" s="28">
        <v>12</v>
      </c>
      <c r="P20" s="26">
        <v>4.444</v>
      </c>
      <c r="Q20" s="27">
        <v>42287</v>
      </c>
      <c r="R20" s="26">
        <v>17.361229838709679</v>
      </c>
      <c r="S20" s="26">
        <v>68.335825277729271</v>
      </c>
    </row>
    <row r="21" spans="1:19" x14ac:dyDescent="0.2">
      <c r="A21" s="1" t="s">
        <v>35</v>
      </c>
      <c r="B21" s="26">
        <v>5.3101000000000003</v>
      </c>
      <c r="C21" s="26">
        <v>14.776333333333335</v>
      </c>
      <c r="D21" s="26">
        <v>10.138046527777776</v>
      </c>
      <c r="E21" s="26">
        <v>18.510000000000002</v>
      </c>
      <c r="F21" s="27">
        <v>42321</v>
      </c>
      <c r="G21" s="26">
        <v>-1.966</v>
      </c>
      <c r="H21" s="27">
        <v>42318</v>
      </c>
      <c r="I21" s="26">
        <v>83.378451388888877</v>
      </c>
      <c r="J21" s="26">
        <v>194.41600000000003</v>
      </c>
      <c r="K21" s="26">
        <v>2.0294506944444448</v>
      </c>
      <c r="L21" s="26">
        <v>16.95</v>
      </c>
      <c r="M21" s="27">
        <v>42312</v>
      </c>
      <c r="N21" s="26">
        <v>159.98399999999998</v>
      </c>
      <c r="O21" s="28">
        <v>19</v>
      </c>
      <c r="P21" s="26">
        <v>87.061999999999998</v>
      </c>
      <c r="Q21" s="27">
        <v>42337</v>
      </c>
      <c r="R21" s="26">
        <v>11.026593055555553</v>
      </c>
      <c r="S21" s="26">
        <v>30.770281851441172</v>
      </c>
    </row>
    <row r="22" spans="1:19" ht="13.5" thickBot="1" x14ac:dyDescent="0.25">
      <c r="A22" s="10" t="s">
        <v>36</v>
      </c>
      <c r="B22" s="11">
        <v>2.7937419354838702</v>
      </c>
      <c r="C22" s="11">
        <v>10.81961290322581</v>
      </c>
      <c r="D22" s="11">
        <v>7.0848098118279559</v>
      </c>
      <c r="E22" s="11">
        <v>15</v>
      </c>
      <c r="F22" s="12">
        <v>42355</v>
      </c>
      <c r="G22" s="11">
        <v>-4.2590000000000003</v>
      </c>
      <c r="H22" s="12">
        <v>42369</v>
      </c>
      <c r="I22" s="11">
        <v>75.501982526881733</v>
      </c>
      <c r="J22" s="11">
        <v>162.19900000000004</v>
      </c>
      <c r="K22" s="11">
        <v>3.0209422043010754</v>
      </c>
      <c r="L22" s="11">
        <v>15.78</v>
      </c>
      <c r="M22" s="12">
        <v>42368</v>
      </c>
      <c r="N22" s="11">
        <v>42.419999999999995</v>
      </c>
      <c r="O22" s="13">
        <v>13</v>
      </c>
      <c r="P22" s="11">
        <v>10.907999999999999</v>
      </c>
      <c r="Q22" s="12">
        <v>42339</v>
      </c>
      <c r="R22" s="11">
        <v>7.3441209677419348</v>
      </c>
      <c r="S22" s="11">
        <v>34.878599545590085</v>
      </c>
    </row>
    <row r="23" spans="1:19" ht="13.5" thickTop="1" x14ac:dyDescent="0.2">
      <c r="A23" s="1" t="s">
        <v>37</v>
      </c>
      <c r="B23" s="26">
        <v>7.7101416858678959</v>
      </c>
      <c r="C23" s="26">
        <v>20.162385432667694</v>
      </c>
      <c r="D23" s="26">
        <v>13.90141022582325</v>
      </c>
      <c r="E23" s="26">
        <v>35.57</v>
      </c>
      <c r="F23" s="27">
        <v>41837</v>
      </c>
      <c r="G23" s="26">
        <v>-5.5369999999999999</v>
      </c>
      <c r="H23" s="27">
        <v>41687</v>
      </c>
      <c r="I23" s="26">
        <v>68.131840535609882</v>
      </c>
      <c r="J23" s="26">
        <v>5475.8659999999991</v>
      </c>
      <c r="K23" s="26">
        <v>2.3399031064569695</v>
      </c>
      <c r="L23" s="26">
        <v>22.15</v>
      </c>
      <c r="M23" s="27">
        <v>41680</v>
      </c>
      <c r="N23" s="26">
        <v>631.04599999999994</v>
      </c>
      <c r="O23" s="28">
        <v>143</v>
      </c>
      <c r="P23" s="26">
        <v>87.061999999999998</v>
      </c>
      <c r="Q23" s="27">
        <v>41972</v>
      </c>
      <c r="R23" s="26">
        <v>14.802224676938188</v>
      </c>
      <c r="S23" s="26">
        <v>1134.2637507437976</v>
      </c>
    </row>
    <row r="26" spans="1:19" x14ac:dyDescent="0.2">
      <c r="A26" s="14" t="s">
        <v>38</v>
      </c>
      <c r="B26" s="14"/>
      <c r="C26" s="14"/>
    </row>
    <row r="28" spans="1:19" x14ac:dyDescent="0.2">
      <c r="B28" s="3" t="s">
        <v>39</v>
      </c>
      <c r="F28" s="3">
        <v>-1.966</v>
      </c>
      <c r="G28" s="3" t="s">
        <v>20</v>
      </c>
      <c r="H28" s="15">
        <v>41953</v>
      </c>
      <c r="I28" s="16"/>
    </row>
    <row r="29" spans="1:19" x14ac:dyDescent="0.2">
      <c r="B29" s="3" t="s">
        <v>40</v>
      </c>
      <c r="F29" s="3">
        <v>-3.2429999999999999</v>
      </c>
      <c r="G29" s="3" t="s">
        <v>20</v>
      </c>
      <c r="H29" s="15">
        <v>41722</v>
      </c>
      <c r="I29" s="16"/>
    </row>
    <row r="30" spans="1:19" x14ac:dyDescent="0.2">
      <c r="B30" s="3" t="s">
        <v>41</v>
      </c>
      <c r="F30" s="17">
        <v>230</v>
      </c>
      <c r="G30" s="3" t="s">
        <v>42</v>
      </c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3">
        <v>-1</v>
      </c>
      <c r="C34" s="3" t="s">
        <v>44</v>
      </c>
      <c r="D34" s="29">
        <v>0</v>
      </c>
      <c r="E34" s="3" t="s">
        <v>20</v>
      </c>
      <c r="F34" s="19">
        <v>14</v>
      </c>
      <c r="G34" s="3" t="s">
        <v>42</v>
      </c>
    </row>
    <row r="35" spans="2:7" x14ac:dyDescent="0.2">
      <c r="B35" s="3">
        <v>-2.5</v>
      </c>
      <c r="C35" s="3" t="s">
        <v>45</v>
      </c>
      <c r="D35" s="29">
        <v>-1</v>
      </c>
      <c r="E35" s="3" t="s">
        <v>20</v>
      </c>
      <c r="F35" s="19">
        <v>14</v>
      </c>
      <c r="G35" s="3" t="s">
        <v>42</v>
      </c>
    </row>
    <row r="36" spans="2:7" x14ac:dyDescent="0.2">
      <c r="B36" s="19">
        <v>-5</v>
      </c>
      <c r="C36" s="19" t="s">
        <v>45</v>
      </c>
      <c r="D36" s="29">
        <v>-2.5</v>
      </c>
      <c r="E36" s="3" t="s">
        <v>20</v>
      </c>
      <c r="F36" s="19">
        <v>9</v>
      </c>
      <c r="G36" s="3" t="s">
        <v>42</v>
      </c>
    </row>
    <row r="37" spans="2:7" x14ac:dyDescent="0.2">
      <c r="C37" s="19" t="s">
        <v>46</v>
      </c>
      <c r="D37" s="29">
        <v>-5</v>
      </c>
      <c r="E37" s="3" t="s">
        <v>20</v>
      </c>
      <c r="F37" s="19">
        <v>1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48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-0.22458064516129017</v>
      </c>
      <c r="C11" s="7">
        <v>11.02732258064516</v>
      </c>
      <c r="D11" s="7">
        <v>5.1787305107526898</v>
      </c>
      <c r="E11" s="7">
        <v>18.690000000000001</v>
      </c>
      <c r="F11" s="8">
        <v>42745</v>
      </c>
      <c r="G11" s="7">
        <v>-5.0030000000000001</v>
      </c>
      <c r="H11" s="8">
        <v>42748</v>
      </c>
      <c r="I11" s="7">
        <v>73.51481182795699</v>
      </c>
      <c r="J11" s="7">
        <v>210.887</v>
      </c>
      <c r="K11" s="7">
        <v>2.6007116935483872</v>
      </c>
      <c r="L11" s="7">
        <v>17.25</v>
      </c>
      <c r="M11" s="8">
        <v>42765</v>
      </c>
      <c r="N11" s="7">
        <v>34.340000000000003</v>
      </c>
      <c r="O11" s="9">
        <v>12</v>
      </c>
      <c r="P11" s="7">
        <v>24.442000000000004</v>
      </c>
      <c r="Q11" s="8">
        <v>42765</v>
      </c>
      <c r="R11" s="7">
        <v>4.6752943548387096</v>
      </c>
      <c r="S11" s="7">
        <v>36.776253860802171</v>
      </c>
    </row>
    <row r="12" spans="1:19" x14ac:dyDescent="0.2">
      <c r="A12" s="1" t="s">
        <v>26</v>
      </c>
      <c r="B12" s="7">
        <v>0.76992857142857152</v>
      </c>
      <c r="C12" s="7">
        <v>9.1918214285714281</v>
      </c>
      <c r="D12" s="7">
        <v>4.8514538690476199</v>
      </c>
      <c r="E12" s="7">
        <v>15.87</v>
      </c>
      <c r="F12" s="8">
        <v>42423</v>
      </c>
      <c r="G12" s="7">
        <v>-6.35</v>
      </c>
      <c r="H12" s="8">
        <v>42410</v>
      </c>
      <c r="I12" s="7">
        <v>76.745141369047616</v>
      </c>
      <c r="J12" s="7">
        <v>248.06999999999994</v>
      </c>
      <c r="K12" s="7">
        <v>3.3701860119047624</v>
      </c>
      <c r="L12" s="7">
        <v>19.21</v>
      </c>
      <c r="M12" s="8">
        <v>42401</v>
      </c>
      <c r="N12" s="7">
        <v>51.308</v>
      </c>
      <c r="O12" s="9">
        <v>15</v>
      </c>
      <c r="P12" s="7">
        <v>15.957999999999998</v>
      </c>
      <c r="Q12" s="8">
        <v>42423</v>
      </c>
      <c r="R12" s="7">
        <v>5.0261986607142859</v>
      </c>
      <c r="S12" s="7">
        <v>37.349725200599067</v>
      </c>
    </row>
    <row r="13" spans="1:19" x14ac:dyDescent="0.2">
      <c r="A13" s="1" t="s">
        <v>27</v>
      </c>
      <c r="B13" s="7">
        <v>3.515387096774194</v>
      </c>
      <c r="C13" s="7">
        <v>15.620354838709675</v>
      </c>
      <c r="D13" s="7">
        <v>9.516634408602151</v>
      </c>
      <c r="E13" s="7">
        <v>24.33</v>
      </c>
      <c r="F13" s="8">
        <v>42436</v>
      </c>
      <c r="G13" s="7">
        <v>-2.9830000000000001</v>
      </c>
      <c r="H13" s="8">
        <v>42435</v>
      </c>
      <c r="I13" s="7">
        <v>68.416928763440865</v>
      </c>
      <c r="J13" s="7">
        <v>417.12900000000008</v>
      </c>
      <c r="K13" s="7">
        <v>2.6096733870967741</v>
      </c>
      <c r="L13" s="7">
        <v>15.68</v>
      </c>
      <c r="M13" s="8">
        <v>42443</v>
      </c>
      <c r="N13" s="7">
        <v>98.77800000000002</v>
      </c>
      <c r="O13" s="9">
        <v>10</v>
      </c>
      <c r="P13" s="7">
        <v>31.108000000000015</v>
      </c>
      <c r="Q13" s="8">
        <v>42452</v>
      </c>
      <c r="R13" s="7">
        <v>9.088451612903226</v>
      </c>
      <c r="S13" s="7">
        <v>74.095546750319471</v>
      </c>
    </row>
    <row r="14" spans="1:19" x14ac:dyDescent="0.2">
      <c r="A14" s="1" t="s">
        <v>28</v>
      </c>
      <c r="B14" s="7">
        <v>5.5406000000000004</v>
      </c>
      <c r="C14" s="7">
        <v>19.317333333333334</v>
      </c>
      <c r="D14" s="7">
        <v>12.759204166666667</v>
      </c>
      <c r="E14" s="7">
        <v>24.93</v>
      </c>
      <c r="F14" s="8">
        <v>42474</v>
      </c>
      <c r="G14" s="7">
        <v>0.129</v>
      </c>
      <c r="H14" s="8">
        <v>42466</v>
      </c>
      <c r="I14" s="7">
        <v>63.919090277777784</v>
      </c>
      <c r="J14" s="7">
        <v>597.95899999999983</v>
      </c>
      <c r="K14" s="7">
        <v>2.4287729166666665</v>
      </c>
      <c r="L14" s="7">
        <v>13.52</v>
      </c>
      <c r="M14" s="8">
        <v>42487</v>
      </c>
      <c r="N14" s="7">
        <v>22.422000000000001</v>
      </c>
      <c r="O14" s="9">
        <v>15</v>
      </c>
      <c r="P14" s="7">
        <v>8.484</v>
      </c>
      <c r="Q14" s="8">
        <v>42486</v>
      </c>
      <c r="R14" s="7">
        <v>12.823729166666668</v>
      </c>
      <c r="S14" s="7">
        <v>107.87905432854438</v>
      </c>
    </row>
    <row r="15" spans="1:19" x14ac:dyDescent="0.2">
      <c r="A15" s="1" t="s">
        <v>29</v>
      </c>
      <c r="B15" s="7">
        <v>9.9447741935483887</v>
      </c>
      <c r="C15" s="7">
        <v>23.676129032258068</v>
      </c>
      <c r="D15" s="7">
        <v>16.776334677419353</v>
      </c>
      <c r="E15" s="7">
        <v>31.57</v>
      </c>
      <c r="F15" s="8">
        <v>42503</v>
      </c>
      <c r="G15" s="7">
        <v>4.5670000000000002</v>
      </c>
      <c r="H15" s="8">
        <v>42496</v>
      </c>
      <c r="I15" s="7">
        <v>57.486874999999998</v>
      </c>
      <c r="J15" s="7">
        <v>690.19700000000012</v>
      </c>
      <c r="K15" s="7">
        <v>2.9825295698924741</v>
      </c>
      <c r="L15" s="7">
        <v>15.29</v>
      </c>
      <c r="M15" s="8">
        <v>42505</v>
      </c>
      <c r="N15" s="7">
        <v>0</v>
      </c>
      <c r="O15" s="9">
        <v>0</v>
      </c>
      <c r="P15" s="7">
        <v>0</v>
      </c>
      <c r="Q15" s="8">
        <v>42491</v>
      </c>
      <c r="R15" s="7">
        <v>16.983077956989248</v>
      </c>
      <c r="S15" s="7">
        <v>151.38557984390303</v>
      </c>
    </row>
    <row r="16" spans="1:19" x14ac:dyDescent="0.2">
      <c r="A16" s="1" t="s">
        <v>30</v>
      </c>
      <c r="B16" s="7">
        <v>12.791666666666668</v>
      </c>
      <c r="C16" s="7">
        <v>28.505333333333343</v>
      </c>
      <c r="D16" s="7">
        <v>20.60390277777778</v>
      </c>
      <c r="E16" s="7">
        <v>37.19</v>
      </c>
      <c r="F16" s="8">
        <v>42551</v>
      </c>
      <c r="G16" s="7">
        <v>8.8800000000000008</v>
      </c>
      <c r="H16" s="8">
        <v>42545</v>
      </c>
      <c r="I16" s="7">
        <v>60.967638888888899</v>
      </c>
      <c r="J16" s="7">
        <v>753.67800000000011</v>
      </c>
      <c r="K16" s="7">
        <v>2.0785430555555555</v>
      </c>
      <c r="L16" s="7">
        <v>16.37</v>
      </c>
      <c r="M16" s="8">
        <v>42532</v>
      </c>
      <c r="N16" s="7">
        <v>116.55200000000001</v>
      </c>
      <c r="O16" s="9">
        <v>8</v>
      </c>
      <c r="P16" s="7">
        <v>42.018000000000008</v>
      </c>
      <c r="Q16" s="8">
        <v>42532</v>
      </c>
      <c r="R16" s="7">
        <v>20.647291666666664</v>
      </c>
      <c r="S16" s="7">
        <v>166.22815501083167</v>
      </c>
    </row>
    <row r="17" spans="1:19" x14ac:dyDescent="0.2">
      <c r="A17" s="1" t="s">
        <v>31</v>
      </c>
      <c r="B17" s="7">
        <v>16.19483870967742</v>
      </c>
      <c r="C17" s="7">
        <v>32.146774193548389</v>
      </c>
      <c r="D17" s="7">
        <v>23.552029569892472</v>
      </c>
      <c r="E17" s="7">
        <v>36.99</v>
      </c>
      <c r="F17" s="8">
        <v>42558</v>
      </c>
      <c r="G17" s="7">
        <v>10.220000000000001</v>
      </c>
      <c r="H17" s="8">
        <v>42577</v>
      </c>
      <c r="I17" s="7">
        <v>57.115658602150539</v>
      </c>
      <c r="J17" s="7">
        <v>765.66599999999994</v>
      </c>
      <c r="K17" s="7">
        <v>2.3906834677419355</v>
      </c>
      <c r="L17" s="7">
        <v>16.46</v>
      </c>
      <c r="M17" s="8">
        <v>42572</v>
      </c>
      <c r="N17" s="7">
        <v>44.24</v>
      </c>
      <c r="O17" s="9">
        <v>5</v>
      </c>
      <c r="P17" s="7">
        <v>18.584000000000007</v>
      </c>
      <c r="Q17" s="8">
        <v>42572</v>
      </c>
      <c r="R17" s="7">
        <v>23.803891129032255</v>
      </c>
      <c r="S17" s="7">
        <v>195.33395158189737</v>
      </c>
    </row>
    <row r="18" spans="1:19" x14ac:dyDescent="0.2">
      <c r="A18" s="1" t="s">
        <v>32</v>
      </c>
      <c r="B18" s="7">
        <v>14.467741935483875</v>
      </c>
      <c r="C18" s="7">
        <v>30.231290322580648</v>
      </c>
      <c r="D18" s="7">
        <v>22.251559139784948</v>
      </c>
      <c r="E18" s="7">
        <v>36.119999999999997</v>
      </c>
      <c r="F18" s="8">
        <v>42587</v>
      </c>
      <c r="G18" s="7">
        <v>8.27</v>
      </c>
      <c r="H18" s="8">
        <v>42598</v>
      </c>
      <c r="I18" s="7">
        <v>56.172405913978494</v>
      </c>
      <c r="J18" s="7">
        <v>680.20200000000011</v>
      </c>
      <c r="K18" s="7">
        <v>2.4057903225806454</v>
      </c>
      <c r="L18" s="7">
        <v>14.11</v>
      </c>
      <c r="M18" s="8">
        <v>42612</v>
      </c>
      <c r="N18" s="7">
        <v>9.6959999999999997</v>
      </c>
      <c r="O18" s="9">
        <v>9</v>
      </c>
      <c r="P18" s="7">
        <v>2.6259999999999999</v>
      </c>
      <c r="Q18" s="8">
        <v>42595</v>
      </c>
      <c r="R18" s="7">
        <v>23.127459677419356</v>
      </c>
      <c r="S18" s="7">
        <v>170.74018290026612</v>
      </c>
    </row>
    <row r="19" spans="1:19" x14ac:dyDescent="0.2">
      <c r="A19" s="1" t="s">
        <v>33</v>
      </c>
      <c r="B19" s="7">
        <v>10.007499999999999</v>
      </c>
      <c r="C19" s="7">
        <v>24.108333333333324</v>
      </c>
      <c r="D19" s="7">
        <v>16.944875000000003</v>
      </c>
      <c r="E19" s="7">
        <v>28.61</v>
      </c>
      <c r="F19" s="8">
        <v>42634</v>
      </c>
      <c r="G19" s="7">
        <v>5.9189999999999996</v>
      </c>
      <c r="H19" s="8">
        <v>42641</v>
      </c>
      <c r="I19" s="7">
        <v>63.903791666666656</v>
      </c>
      <c r="J19" s="7">
        <v>490.82099999999997</v>
      </c>
      <c r="K19" s="7">
        <v>1.92303125</v>
      </c>
      <c r="L19" s="7">
        <v>15.19</v>
      </c>
      <c r="M19" s="8">
        <v>42629</v>
      </c>
      <c r="N19" s="7">
        <v>33.33</v>
      </c>
      <c r="O19" s="9">
        <v>9</v>
      </c>
      <c r="P19" s="7">
        <v>14.947999999999999</v>
      </c>
      <c r="Q19" s="8">
        <v>42615</v>
      </c>
      <c r="R19" s="7">
        <v>18.916569444444452</v>
      </c>
      <c r="S19" s="7">
        <v>101.12068824671428</v>
      </c>
    </row>
    <row r="20" spans="1:19" x14ac:dyDescent="0.2">
      <c r="A20" s="1" t="s">
        <v>34</v>
      </c>
      <c r="B20" s="7">
        <v>7.7150967741935483</v>
      </c>
      <c r="C20" s="7">
        <v>19.563225806451619</v>
      </c>
      <c r="D20" s="7">
        <v>13.686394489247313</v>
      </c>
      <c r="E20" s="7">
        <v>26.74</v>
      </c>
      <c r="F20" s="8">
        <v>42648</v>
      </c>
      <c r="G20" s="7">
        <v>-1.024</v>
      </c>
      <c r="H20" s="8">
        <v>42659</v>
      </c>
      <c r="I20" s="7">
        <v>70.723158602150548</v>
      </c>
      <c r="J20" s="7">
        <v>348.98400000000004</v>
      </c>
      <c r="K20" s="7">
        <v>2.1159482526881717</v>
      </c>
      <c r="L20" s="7">
        <v>13.62</v>
      </c>
      <c r="M20" s="8">
        <v>42647</v>
      </c>
      <c r="N20" s="7">
        <v>24.644000000000002</v>
      </c>
      <c r="O20" s="9">
        <v>11</v>
      </c>
      <c r="P20" s="7">
        <v>8.6859999999999999</v>
      </c>
      <c r="Q20" s="8">
        <v>42662</v>
      </c>
      <c r="R20" s="7">
        <v>15.006787634408603</v>
      </c>
      <c r="S20" s="7">
        <v>65.511857423261688</v>
      </c>
    </row>
    <row r="21" spans="1:19" x14ac:dyDescent="0.2">
      <c r="A21" s="1" t="s">
        <v>35</v>
      </c>
      <c r="B21" s="7">
        <v>5.3994</v>
      </c>
      <c r="C21" s="7">
        <v>15.338666666666663</v>
      </c>
      <c r="D21" s="7">
        <v>10.098287500000001</v>
      </c>
      <c r="E21" s="7">
        <v>21.63</v>
      </c>
      <c r="F21" s="8">
        <v>42683</v>
      </c>
      <c r="G21" s="7">
        <v>-2.032</v>
      </c>
      <c r="H21" s="8">
        <v>42704</v>
      </c>
      <c r="I21" s="7">
        <v>82.667847222222235</v>
      </c>
      <c r="J21" s="7">
        <v>205.71700000000001</v>
      </c>
      <c r="K21" s="7">
        <v>2.0412881944444443</v>
      </c>
      <c r="L21" s="7">
        <v>18.329999999999998</v>
      </c>
      <c r="M21" s="8">
        <v>42700</v>
      </c>
      <c r="N21" s="7">
        <v>38.38000000000001</v>
      </c>
      <c r="O21" s="9">
        <v>17</v>
      </c>
      <c r="P21" s="7">
        <v>24.240000000000002</v>
      </c>
      <c r="Q21" s="8">
        <v>42676</v>
      </c>
      <c r="R21" s="7">
        <v>11.167679861111113</v>
      </c>
      <c r="S21" s="7">
        <v>33.589312431681563</v>
      </c>
    </row>
    <row r="22" spans="1:19" ht="13.5" thickBot="1" x14ac:dyDescent="0.25">
      <c r="A22" s="10" t="s">
        <v>36</v>
      </c>
      <c r="B22" s="11">
        <v>1.1771612903225808</v>
      </c>
      <c r="C22" s="11">
        <v>9.9258387096774179</v>
      </c>
      <c r="D22" s="11">
        <v>5.5721915322580644</v>
      </c>
      <c r="E22" s="11">
        <v>15.87</v>
      </c>
      <c r="F22" s="12">
        <v>42708</v>
      </c>
      <c r="G22" s="11">
        <v>-5.27</v>
      </c>
      <c r="H22" s="12">
        <v>42705</v>
      </c>
      <c r="I22" s="11">
        <v>92.154657258064532</v>
      </c>
      <c r="J22" s="11">
        <v>141.08399999999997</v>
      </c>
      <c r="K22" s="11">
        <v>1.0393702956989248</v>
      </c>
      <c r="L22" s="11">
        <v>15.09</v>
      </c>
      <c r="M22" s="12">
        <v>42732</v>
      </c>
      <c r="N22" s="11">
        <v>4.6459999999999999</v>
      </c>
      <c r="O22" s="13">
        <v>18</v>
      </c>
      <c r="P22" s="11">
        <v>1.01</v>
      </c>
      <c r="Q22" s="12">
        <v>42735</v>
      </c>
      <c r="R22" s="11">
        <v>7.0830813172042992</v>
      </c>
      <c r="S22" s="11">
        <v>14.441418000497411</v>
      </c>
    </row>
    <row r="23" spans="1:19" ht="13.5" thickTop="1" x14ac:dyDescent="0.2">
      <c r="A23" s="1" t="s">
        <v>37</v>
      </c>
      <c r="B23" s="7">
        <v>7.2749595494111636</v>
      </c>
      <c r="C23" s="7">
        <v>19.887701964925757</v>
      </c>
      <c r="D23" s="7">
        <v>13.48263313678742</v>
      </c>
      <c r="E23" s="7">
        <v>37.19</v>
      </c>
      <c r="F23" s="8">
        <v>42185</v>
      </c>
      <c r="G23" s="7">
        <v>-6.35</v>
      </c>
      <c r="H23" s="8">
        <v>42045</v>
      </c>
      <c r="I23" s="7">
        <v>68.649000449362092</v>
      </c>
      <c r="J23" s="7">
        <v>5550.3940000000002</v>
      </c>
      <c r="K23" s="7">
        <v>2.3322107014848954</v>
      </c>
      <c r="L23" s="7">
        <v>19.21</v>
      </c>
      <c r="M23" s="8">
        <v>42036</v>
      </c>
      <c r="N23" s="7">
        <v>478.33600000000007</v>
      </c>
      <c r="O23" s="9">
        <v>129</v>
      </c>
      <c r="P23" s="7">
        <v>42.018000000000008</v>
      </c>
      <c r="Q23" s="8">
        <v>42166</v>
      </c>
      <c r="R23" s="7">
        <v>14.029126040199905</v>
      </c>
      <c r="S23" s="7">
        <v>1154.4517255793182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-1.024</v>
      </c>
      <c r="G28" s="3" t="s">
        <v>20</v>
      </c>
      <c r="H28" s="15">
        <v>42293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-1.966</v>
      </c>
      <c r="G29" s="3" t="s">
        <v>20</v>
      </c>
      <c r="H29" s="15">
        <v>42080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212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12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16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4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T31" sqref="T3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59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2</v>
      </c>
      <c r="C11" s="7">
        <v>11.5</v>
      </c>
      <c r="D11" s="7">
        <v>6.8</v>
      </c>
      <c r="E11" s="7">
        <v>20.3</v>
      </c>
      <c r="F11" s="8">
        <v>42743</v>
      </c>
      <c r="G11" s="7">
        <v>-4</v>
      </c>
      <c r="H11" s="8">
        <v>42752</v>
      </c>
      <c r="I11" s="7">
        <v>85.1</v>
      </c>
      <c r="J11" s="7">
        <v>160.4</v>
      </c>
      <c r="K11" s="7">
        <v>1.5</v>
      </c>
      <c r="L11" s="7">
        <v>15.7</v>
      </c>
      <c r="M11" s="8">
        <v>42745</v>
      </c>
      <c r="N11" s="7">
        <v>53.9</v>
      </c>
      <c r="O11" s="9">
        <v>26</v>
      </c>
      <c r="P11" s="7">
        <v>19.8</v>
      </c>
      <c r="Q11" s="8">
        <v>42739</v>
      </c>
      <c r="R11" s="7">
        <v>6.7</v>
      </c>
      <c r="S11" s="7">
        <v>25.4</v>
      </c>
    </row>
    <row r="12" spans="1:19" x14ac:dyDescent="0.2">
      <c r="A12" s="1" t="s">
        <v>26</v>
      </c>
      <c r="B12" s="7">
        <v>2</v>
      </c>
      <c r="C12" s="7">
        <v>12.5</v>
      </c>
      <c r="D12" s="7">
        <v>7</v>
      </c>
      <c r="E12" s="7">
        <v>20.3</v>
      </c>
      <c r="F12" s="8">
        <v>42779</v>
      </c>
      <c r="G12" s="7">
        <v>-4.0999999999999996</v>
      </c>
      <c r="H12" s="8">
        <v>42783</v>
      </c>
      <c r="I12" s="7">
        <v>76.900000000000006</v>
      </c>
      <c r="J12" s="7">
        <v>282.2</v>
      </c>
      <c r="K12" s="7">
        <v>2.7</v>
      </c>
      <c r="L12" s="7">
        <v>21.7</v>
      </c>
      <c r="M12" s="8">
        <v>42793</v>
      </c>
      <c r="N12" s="7">
        <v>63.4</v>
      </c>
      <c r="O12" s="9">
        <v>15</v>
      </c>
      <c r="P12" s="7">
        <v>17.600000000000001</v>
      </c>
      <c r="Q12" s="8">
        <v>42776</v>
      </c>
      <c r="R12" s="7">
        <v>7.1</v>
      </c>
      <c r="S12" s="7">
        <v>45.1</v>
      </c>
    </row>
    <row r="13" spans="1:19" x14ac:dyDescent="0.2">
      <c r="A13" s="1" t="s">
        <v>27</v>
      </c>
      <c r="B13" s="7">
        <v>2.9</v>
      </c>
      <c r="C13" s="7">
        <v>13.4</v>
      </c>
      <c r="D13" s="7">
        <v>8</v>
      </c>
      <c r="E13" s="7">
        <v>23.9</v>
      </c>
      <c r="F13" s="8">
        <v>42824</v>
      </c>
      <c r="G13" s="7">
        <v>-0.8</v>
      </c>
      <c r="H13" s="8">
        <v>42810</v>
      </c>
      <c r="I13" s="7">
        <v>71.599999999999994</v>
      </c>
      <c r="J13" s="7">
        <v>398.6</v>
      </c>
      <c r="K13" s="7">
        <v>3.1</v>
      </c>
      <c r="L13" s="7">
        <v>16.8</v>
      </c>
      <c r="M13" s="8">
        <v>42799</v>
      </c>
      <c r="N13" s="7">
        <v>49.1</v>
      </c>
      <c r="O13" s="9">
        <v>12</v>
      </c>
      <c r="P13" s="7">
        <v>12.5</v>
      </c>
      <c r="Q13" s="8">
        <v>42813</v>
      </c>
      <c r="R13" s="7">
        <v>8.1999999999999993</v>
      </c>
      <c r="S13" s="7">
        <v>68.599999999999994</v>
      </c>
    </row>
    <row r="14" spans="1:19" x14ac:dyDescent="0.2">
      <c r="A14" s="1" t="s">
        <v>28</v>
      </c>
      <c r="B14" s="7">
        <v>5.5</v>
      </c>
      <c r="C14" s="7">
        <v>17.3</v>
      </c>
      <c r="D14" s="7">
        <v>11.2</v>
      </c>
      <c r="E14" s="7">
        <v>24</v>
      </c>
      <c r="F14" s="8">
        <v>42840</v>
      </c>
      <c r="G14" s="7">
        <v>-2.6</v>
      </c>
      <c r="H14" s="8">
        <v>42827</v>
      </c>
      <c r="I14" s="7">
        <v>64.5</v>
      </c>
      <c r="J14" s="7">
        <v>549.6</v>
      </c>
      <c r="K14" s="7">
        <v>2.8</v>
      </c>
      <c r="L14" s="7">
        <v>16.100000000000001</v>
      </c>
      <c r="M14" s="8">
        <v>42835</v>
      </c>
      <c r="N14" s="7">
        <v>21</v>
      </c>
      <c r="O14" s="9">
        <v>12</v>
      </c>
      <c r="P14" s="7">
        <v>7.1</v>
      </c>
      <c r="Q14" s="8">
        <v>42847</v>
      </c>
      <c r="R14" s="7">
        <v>11.6</v>
      </c>
      <c r="S14" s="7">
        <v>99.6</v>
      </c>
    </row>
    <row r="15" spans="1:19" x14ac:dyDescent="0.2">
      <c r="A15" s="1" t="s">
        <v>29</v>
      </c>
      <c r="B15" s="7">
        <v>8.6</v>
      </c>
      <c r="C15" s="7">
        <v>21.7</v>
      </c>
      <c r="D15" s="7">
        <v>15</v>
      </c>
      <c r="E15" s="7">
        <v>31.2</v>
      </c>
      <c r="F15" s="8">
        <v>42876</v>
      </c>
      <c r="G15" s="7">
        <v>1.9</v>
      </c>
      <c r="H15" s="8">
        <v>42859</v>
      </c>
      <c r="I15" s="7">
        <v>64.599999999999994</v>
      </c>
      <c r="J15" s="7">
        <v>664.9</v>
      </c>
      <c r="K15" s="7">
        <v>3</v>
      </c>
      <c r="L15" s="7">
        <v>17.3</v>
      </c>
      <c r="M15" s="8">
        <v>42863</v>
      </c>
      <c r="N15" s="7">
        <v>44.2</v>
      </c>
      <c r="O15" s="9">
        <v>12</v>
      </c>
      <c r="P15" s="7">
        <v>11.5</v>
      </c>
      <c r="Q15" s="8">
        <v>42877</v>
      </c>
      <c r="R15" s="7">
        <v>15.3</v>
      </c>
      <c r="S15" s="7">
        <v>135.6</v>
      </c>
    </row>
    <row r="16" spans="1:19" x14ac:dyDescent="0.2">
      <c r="A16" s="1" t="s">
        <v>30</v>
      </c>
      <c r="B16" s="7">
        <v>11.7</v>
      </c>
      <c r="C16" s="7">
        <v>27.4</v>
      </c>
      <c r="D16" s="7">
        <v>19.5</v>
      </c>
      <c r="E16" s="7">
        <v>35.299999999999997</v>
      </c>
      <c r="F16" s="8">
        <v>42909</v>
      </c>
      <c r="G16" s="7">
        <v>3.8</v>
      </c>
      <c r="H16" s="8">
        <v>42887</v>
      </c>
      <c r="I16" s="7">
        <v>57.4</v>
      </c>
      <c r="J16" s="7">
        <v>736.8</v>
      </c>
      <c r="K16" s="7">
        <v>2.4</v>
      </c>
      <c r="L16" s="7">
        <v>15.5</v>
      </c>
      <c r="M16" s="8">
        <v>42902</v>
      </c>
      <c r="N16" s="7">
        <v>13.1</v>
      </c>
      <c r="O16" s="9">
        <v>4</v>
      </c>
      <c r="P16" s="7">
        <v>8.6999999999999993</v>
      </c>
      <c r="Q16" s="8">
        <v>42910</v>
      </c>
      <c r="R16" s="7">
        <v>20.100000000000001</v>
      </c>
      <c r="S16" s="7">
        <v>168.2</v>
      </c>
    </row>
    <row r="17" spans="1:19" x14ac:dyDescent="0.2">
      <c r="A17" s="1" t="s">
        <v>31</v>
      </c>
      <c r="B17" s="7">
        <v>15.4</v>
      </c>
      <c r="C17" s="7">
        <v>30.5</v>
      </c>
      <c r="D17" s="7">
        <v>22.4</v>
      </c>
      <c r="E17" s="7">
        <v>37.700000000000003</v>
      </c>
      <c r="F17" s="8">
        <v>42935</v>
      </c>
      <c r="G17" s="7">
        <v>10.8</v>
      </c>
      <c r="H17" s="8">
        <v>42932</v>
      </c>
      <c r="I17" s="7">
        <v>55.9</v>
      </c>
      <c r="J17" s="7">
        <v>771.7</v>
      </c>
      <c r="K17" s="7">
        <v>2.7</v>
      </c>
      <c r="L17" s="7">
        <v>13.3</v>
      </c>
      <c r="M17" s="8">
        <v>42923</v>
      </c>
      <c r="N17" s="7">
        <v>18</v>
      </c>
      <c r="O17" s="9">
        <v>4</v>
      </c>
      <c r="P17" s="7">
        <v>11.3</v>
      </c>
      <c r="Q17" s="8">
        <v>42920</v>
      </c>
      <c r="R17" s="7">
        <v>24.3</v>
      </c>
      <c r="S17" s="7">
        <v>192.6</v>
      </c>
    </row>
    <row r="18" spans="1:19" x14ac:dyDescent="0.2">
      <c r="A18" s="1" t="s">
        <v>32</v>
      </c>
      <c r="B18" s="7">
        <v>14.4</v>
      </c>
      <c r="C18" s="7">
        <v>30.8</v>
      </c>
      <c r="D18" s="7">
        <v>22.5</v>
      </c>
      <c r="E18" s="7">
        <v>35.299999999999997</v>
      </c>
      <c r="F18" s="8">
        <v>42950</v>
      </c>
      <c r="G18" s="7">
        <v>9.9</v>
      </c>
      <c r="H18" s="8">
        <v>42969</v>
      </c>
      <c r="I18" s="7">
        <v>50.8</v>
      </c>
      <c r="J18" s="7">
        <v>733.7</v>
      </c>
      <c r="K18" s="7">
        <v>2.6</v>
      </c>
      <c r="L18" s="7">
        <v>11.7</v>
      </c>
      <c r="M18" s="8">
        <v>42957</v>
      </c>
      <c r="N18" s="7">
        <v>0.4</v>
      </c>
      <c r="O18" s="9">
        <v>2</v>
      </c>
      <c r="P18" s="7">
        <v>0.2</v>
      </c>
      <c r="Q18" s="8">
        <v>42962</v>
      </c>
      <c r="R18" s="7">
        <v>25.2</v>
      </c>
      <c r="S18" s="7">
        <v>186.7</v>
      </c>
    </row>
    <row r="19" spans="1:19" x14ac:dyDescent="0.2">
      <c r="A19" s="1" t="s">
        <v>33</v>
      </c>
      <c r="B19" s="7">
        <v>12.2</v>
      </c>
      <c r="C19" s="7">
        <v>27.3</v>
      </c>
      <c r="D19" s="7">
        <v>19.899999999999999</v>
      </c>
      <c r="E19" s="7">
        <v>37.4</v>
      </c>
      <c r="F19" s="8">
        <v>42984</v>
      </c>
      <c r="G19" s="7">
        <v>6.4</v>
      </c>
      <c r="H19" s="8">
        <v>42999</v>
      </c>
      <c r="I19" s="7">
        <v>58.2</v>
      </c>
      <c r="J19" s="7">
        <v>492.6</v>
      </c>
      <c r="K19" s="7">
        <v>2.1</v>
      </c>
      <c r="L19" s="7">
        <v>19.100000000000001</v>
      </c>
      <c r="M19" s="8">
        <v>42991</v>
      </c>
      <c r="N19" s="7">
        <v>0.8</v>
      </c>
      <c r="O19" s="9">
        <v>4</v>
      </c>
      <c r="P19" s="7">
        <v>0.2</v>
      </c>
      <c r="Q19" s="8">
        <v>42987</v>
      </c>
      <c r="R19" s="7">
        <v>22.6</v>
      </c>
      <c r="S19" s="7">
        <v>115.9</v>
      </c>
    </row>
    <row r="20" spans="1:19" x14ac:dyDescent="0.2">
      <c r="A20" s="1" t="s">
        <v>34</v>
      </c>
      <c r="B20" s="7">
        <v>7.6</v>
      </c>
      <c r="C20" s="7">
        <v>20.6</v>
      </c>
      <c r="D20" s="7">
        <v>13.9</v>
      </c>
      <c r="E20" s="7">
        <v>27.7</v>
      </c>
      <c r="F20" s="8">
        <v>43012</v>
      </c>
      <c r="G20" s="7">
        <v>1.2</v>
      </c>
      <c r="H20" s="8">
        <v>43039</v>
      </c>
      <c r="I20" s="7">
        <v>70.5</v>
      </c>
      <c r="J20" s="7">
        <v>370</v>
      </c>
      <c r="K20" s="7">
        <v>1.9</v>
      </c>
      <c r="L20" s="7">
        <v>12.3</v>
      </c>
      <c r="M20" s="8">
        <v>43031</v>
      </c>
      <c r="N20" s="7">
        <v>11.5</v>
      </c>
      <c r="O20" s="9">
        <v>9</v>
      </c>
      <c r="P20" s="7">
        <v>4.2</v>
      </c>
      <c r="Q20" s="8">
        <v>43021</v>
      </c>
      <c r="R20" s="7">
        <v>16.7</v>
      </c>
      <c r="S20" s="7">
        <v>67</v>
      </c>
    </row>
    <row r="21" spans="1:19" x14ac:dyDescent="0.2">
      <c r="A21" s="1" t="s">
        <v>35</v>
      </c>
      <c r="B21" s="7">
        <v>3.4</v>
      </c>
      <c r="C21" s="7">
        <v>13.6</v>
      </c>
      <c r="D21" s="7">
        <v>8.6999999999999993</v>
      </c>
      <c r="E21" s="7">
        <v>22.4</v>
      </c>
      <c r="F21" s="8">
        <v>43041</v>
      </c>
      <c r="G21" s="7">
        <v>-2.4</v>
      </c>
      <c r="H21" s="8">
        <v>43064</v>
      </c>
      <c r="I21" s="7">
        <v>77.900000000000006</v>
      </c>
      <c r="J21" s="7">
        <v>213.5</v>
      </c>
      <c r="K21" s="7">
        <v>2.1</v>
      </c>
      <c r="L21" s="7">
        <v>13.6</v>
      </c>
      <c r="M21" s="8">
        <v>43048</v>
      </c>
      <c r="N21" s="7">
        <v>82</v>
      </c>
      <c r="O21" s="9">
        <v>11</v>
      </c>
      <c r="P21" s="7">
        <v>37</v>
      </c>
      <c r="Q21" s="8">
        <v>43062</v>
      </c>
      <c r="R21" s="7">
        <v>10</v>
      </c>
      <c r="S21" s="7">
        <v>35.299999999999997</v>
      </c>
    </row>
    <row r="22" spans="1:19" ht="13.5" thickBot="1" x14ac:dyDescent="0.25">
      <c r="A22" s="10" t="s">
        <v>36</v>
      </c>
      <c r="B22" s="11">
        <v>1.6</v>
      </c>
      <c r="C22" s="11">
        <v>9.8000000000000007</v>
      </c>
      <c r="D22" s="11">
        <v>5.6</v>
      </c>
      <c r="E22" s="11">
        <v>17.3</v>
      </c>
      <c r="F22" s="12">
        <v>43081</v>
      </c>
      <c r="G22" s="11">
        <v>-4.2</v>
      </c>
      <c r="H22" s="12">
        <v>43088</v>
      </c>
      <c r="I22" s="11">
        <v>91.9</v>
      </c>
      <c r="J22" s="11">
        <v>144.30000000000001</v>
      </c>
      <c r="K22" s="11">
        <v>1.4</v>
      </c>
      <c r="L22" s="11">
        <v>12.4</v>
      </c>
      <c r="M22" s="12">
        <v>43088</v>
      </c>
      <c r="N22" s="11">
        <v>22.6</v>
      </c>
      <c r="O22" s="13">
        <v>19</v>
      </c>
      <c r="P22" s="11">
        <v>8.5</v>
      </c>
      <c r="Q22" s="12">
        <v>43073</v>
      </c>
      <c r="R22" s="11">
        <v>7.3</v>
      </c>
      <c r="S22" s="11">
        <v>17</v>
      </c>
    </row>
    <row r="23" spans="1:19" ht="13.5" thickTop="1" x14ac:dyDescent="0.2">
      <c r="A23" s="1" t="s">
        <v>37</v>
      </c>
      <c r="B23" s="7">
        <v>7.3</v>
      </c>
      <c r="C23" s="7">
        <v>19.7</v>
      </c>
      <c r="D23" s="7">
        <v>13.4</v>
      </c>
      <c r="E23" s="7">
        <v>37.700000000000003</v>
      </c>
      <c r="F23" s="8">
        <v>42935</v>
      </c>
      <c r="G23" s="7">
        <v>-4.2</v>
      </c>
      <c r="H23" s="8">
        <v>43088</v>
      </c>
      <c r="I23" s="7">
        <v>68.8</v>
      </c>
      <c r="J23" s="7">
        <v>5518.3</v>
      </c>
      <c r="K23" s="7">
        <v>2.4</v>
      </c>
      <c r="L23" s="7">
        <v>21.7</v>
      </c>
      <c r="M23" s="8">
        <v>42793</v>
      </c>
      <c r="N23" s="7">
        <v>380.2</v>
      </c>
      <c r="O23" s="9">
        <v>130</v>
      </c>
      <c r="P23" s="7">
        <v>37</v>
      </c>
      <c r="Q23" s="8">
        <v>43062</v>
      </c>
      <c r="R23" s="7">
        <v>14.6</v>
      </c>
      <c r="S23" s="7">
        <v>1156.9000000000001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-0.55300000000000005</v>
      </c>
      <c r="G28" s="3" t="s">
        <v>20</v>
      </c>
      <c r="H28" s="15">
        <v>43046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-2.5760000000000001</v>
      </c>
      <c r="G29" s="3" t="s">
        <v>20</v>
      </c>
      <c r="H29" s="15">
        <v>42827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218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13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6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14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I39" sqref="I39"/>
    </sheetView>
  </sheetViews>
  <sheetFormatPr baseColWidth="10" defaultRowHeight="12.75" x14ac:dyDescent="0.2"/>
  <cols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1" t="s">
        <v>60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-0.69077419354838698</v>
      </c>
      <c r="C11" s="7">
        <v>9.8868709677419364</v>
      </c>
      <c r="D11" s="7">
        <v>4.6081102150537623</v>
      </c>
      <c r="E11" s="7">
        <v>15.6</v>
      </c>
      <c r="F11" s="8">
        <v>43111</v>
      </c>
      <c r="G11" s="7">
        <v>-8.58</v>
      </c>
      <c r="H11" s="8">
        <v>43126</v>
      </c>
      <c r="I11" s="7">
        <v>75.749240591397836</v>
      </c>
      <c r="J11" s="7">
        <v>221.94200000000001</v>
      </c>
      <c r="K11" s="7">
        <v>2.794742607526882</v>
      </c>
      <c r="L11" s="7">
        <v>17.149999999999999</v>
      </c>
      <c r="M11" s="8">
        <v>43116</v>
      </c>
      <c r="N11" s="7">
        <v>22.018000000000001</v>
      </c>
      <c r="O11" s="9">
        <v>13</v>
      </c>
      <c r="P11" s="7">
        <v>14.139999999999999</v>
      </c>
      <c r="Q11" s="8">
        <v>43127</v>
      </c>
      <c r="R11" s="7">
        <v>4.3681209677419366</v>
      </c>
      <c r="S11" s="7">
        <v>35.224272246080986</v>
      </c>
    </row>
    <row r="12" spans="1:19" x14ac:dyDescent="0.2">
      <c r="A12" s="1" t="s">
        <v>26</v>
      </c>
      <c r="B12" s="7">
        <v>2.3112499999999998</v>
      </c>
      <c r="C12" s="7">
        <v>13.709107142857141</v>
      </c>
      <c r="D12" s="7">
        <v>7.9655163690476192</v>
      </c>
      <c r="E12" s="7">
        <v>19.96</v>
      </c>
      <c r="F12" s="8">
        <v>42791</v>
      </c>
      <c r="G12" s="7">
        <v>-1.498</v>
      </c>
      <c r="H12" s="8">
        <v>42775</v>
      </c>
      <c r="I12" s="7">
        <v>80.03723214285715</v>
      </c>
      <c r="J12" s="7">
        <v>262.41700000000003</v>
      </c>
      <c r="K12" s="7">
        <v>2.3302686011904759</v>
      </c>
      <c r="L12" s="7">
        <v>18.82</v>
      </c>
      <c r="M12" s="8">
        <v>42771</v>
      </c>
      <c r="N12" s="7">
        <v>59.387999999999991</v>
      </c>
      <c r="O12" s="9">
        <v>17</v>
      </c>
      <c r="P12" s="7">
        <v>21.412000000000003</v>
      </c>
      <c r="Q12" s="8">
        <v>42779</v>
      </c>
      <c r="R12" s="7">
        <v>7.4486852678571429</v>
      </c>
      <c r="S12" s="7">
        <v>41.173183467456425</v>
      </c>
    </row>
    <row r="13" spans="1:19" x14ac:dyDescent="0.2">
      <c r="A13" s="1" t="s">
        <v>27</v>
      </c>
      <c r="B13" s="7">
        <v>3.1673225806451608</v>
      </c>
      <c r="C13" s="7">
        <v>17.909354838709682</v>
      </c>
      <c r="D13" s="7">
        <v>10.539459677419357</v>
      </c>
      <c r="E13" s="7">
        <v>27.88</v>
      </c>
      <c r="F13" s="8">
        <v>42804</v>
      </c>
      <c r="G13" s="7">
        <v>-1.161</v>
      </c>
      <c r="H13" s="8">
        <v>42818</v>
      </c>
      <c r="I13" s="7">
        <v>72.237352150537632</v>
      </c>
      <c r="J13" s="7">
        <v>479.19200000000006</v>
      </c>
      <c r="K13" s="7">
        <v>2.3497197580645159</v>
      </c>
      <c r="L13" s="7">
        <v>15.39</v>
      </c>
      <c r="M13" s="8">
        <v>42797</v>
      </c>
      <c r="N13" s="7">
        <v>42.42</v>
      </c>
      <c r="O13" s="9">
        <v>10</v>
      </c>
      <c r="P13" s="7">
        <v>27.876000000000005</v>
      </c>
      <c r="Q13" s="8">
        <v>42819</v>
      </c>
      <c r="R13" s="7">
        <v>10.633219758064513</v>
      </c>
      <c r="S13" s="7">
        <v>79.434006925970351</v>
      </c>
    </row>
    <row r="14" spans="1:19" x14ac:dyDescent="0.2">
      <c r="A14" s="1" t="s">
        <v>28</v>
      </c>
      <c r="B14" s="7">
        <v>4.4799999999999995</v>
      </c>
      <c r="C14" s="7">
        <v>20.242666666666665</v>
      </c>
      <c r="D14" s="7">
        <v>12.572641666666666</v>
      </c>
      <c r="E14" s="7">
        <v>27.54</v>
      </c>
      <c r="F14" s="8">
        <v>42838</v>
      </c>
      <c r="G14" s="7">
        <v>-0.95599999999999996</v>
      </c>
      <c r="H14" s="8">
        <v>42853</v>
      </c>
      <c r="I14" s="7">
        <v>57.22848611111111</v>
      </c>
      <c r="J14" s="7">
        <v>657.37100000000009</v>
      </c>
      <c r="K14" s="7">
        <v>2.7699583333333333</v>
      </c>
      <c r="L14" s="7">
        <v>17.739999999999998</v>
      </c>
      <c r="M14" s="8">
        <v>42855</v>
      </c>
      <c r="N14" s="7">
        <v>16.564</v>
      </c>
      <c r="O14" s="9">
        <v>4</v>
      </c>
      <c r="P14" s="7">
        <v>15.15</v>
      </c>
      <c r="Q14" s="8">
        <v>42850</v>
      </c>
      <c r="R14" s="7">
        <v>13.614284722222225</v>
      </c>
      <c r="S14" s="7">
        <v>121.5735002952396</v>
      </c>
    </row>
    <row r="15" spans="1:19" x14ac:dyDescent="0.2">
      <c r="A15" s="1" t="s">
        <v>29</v>
      </c>
      <c r="B15" s="7">
        <v>9.6966451612903217</v>
      </c>
      <c r="C15" s="7">
        <v>24.834838709677427</v>
      </c>
      <c r="D15" s="7">
        <v>17.429041666666667</v>
      </c>
      <c r="E15" s="7">
        <v>33.33</v>
      </c>
      <c r="F15" s="8">
        <v>42880</v>
      </c>
      <c r="G15" s="7">
        <v>-0.751</v>
      </c>
      <c r="H15" s="8">
        <v>42856</v>
      </c>
      <c r="I15" s="7">
        <v>64.645685483870963</v>
      </c>
      <c r="J15" s="7">
        <v>690.19399999999996</v>
      </c>
      <c r="K15" s="7">
        <v>2.1293017473118279</v>
      </c>
      <c r="L15" s="7">
        <v>16.170000000000002</v>
      </c>
      <c r="M15" s="8">
        <v>42872</v>
      </c>
      <c r="N15" s="7">
        <v>43.227999999999994</v>
      </c>
      <c r="O15" s="9">
        <v>11</v>
      </c>
      <c r="P15" s="7">
        <v>15.351999999999999</v>
      </c>
      <c r="Q15" s="8">
        <v>42873</v>
      </c>
      <c r="R15" s="7">
        <v>17.698360215053764</v>
      </c>
      <c r="S15" s="7">
        <v>145.0293743086788</v>
      </c>
    </row>
    <row r="16" spans="1:19" x14ac:dyDescent="0.2">
      <c r="A16" s="1" t="s">
        <v>30</v>
      </c>
      <c r="B16" s="7">
        <v>14.940666666666663</v>
      </c>
      <c r="C16" s="7">
        <v>29.254000000000005</v>
      </c>
      <c r="D16" s="7">
        <v>21.698520833333337</v>
      </c>
      <c r="E16" s="7">
        <v>36.700000000000003</v>
      </c>
      <c r="F16" s="8">
        <v>43273</v>
      </c>
      <c r="G16" s="7">
        <v>8.15</v>
      </c>
      <c r="H16" s="8">
        <v>43281</v>
      </c>
      <c r="I16" s="7">
        <v>70.145263888888891</v>
      </c>
      <c r="J16" s="7">
        <v>709.7059999999999</v>
      </c>
      <c r="K16" s="7">
        <v>2.1783472222222224</v>
      </c>
      <c r="L16" s="7">
        <v>18.82</v>
      </c>
      <c r="M16" s="8">
        <v>43259</v>
      </c>
      <c r="N16" s="7">
        <v>87.262000000000015</v>
      </c>
      <c r="O16" s="9">
        <v>12</v>
      </c>
      <c r="P16" s="7">
        <v>18.378000000000004</v>
      </c>
      <c r="Q16" s="8">
        <v>43276</v>
      </c>
      <c r="R16" s="7">
        <v>22.50429875886525</v>
      </c>
      <c r="S16" s="7">
        <v>162.50605698166072</v>
      </c>
    </row>
    <row r="17" spans="1:19" x14ac:dyDescent="0.2">
      <c r="A17" s="1" t="s">
        <v>31</v>
      </c>
      <c r="B17" s="7">
        <v>15.353548387096778</v>
      </c>
      <c r="C17" s="7">
        <v>30.607741935483865</v>
      </c>
      <c r="D17" s="7">
        <v>22.53289650537635</v>
      </c>
      <c r="E17" s="7">
        <v>35.4</v>
      </c>
      <c r="F17" s="8">
        <v>42946</v>
      </c>
      <c r="G17" s="7">
        <v>11.3</v>
      </c>
      <c r="H17" s="8">
        <v>42918</v>
      </c>
      <c r="I17" s="7">
        <v>61.155067204301083</v>
      </c>
      <c r="J17" s="7">
        <v>803.96900000000028</v>
      </c>
      <c r="K17" s="7">
        <v>2.7597150537634416</v>
      </c>
      <c r="L17" s="7">
        <v>15.29</v>
      </c>
      <c r="M17" s="8">
        <v>42924</v>
      </c>
      <c r="N17" s="7">
        <v>29.492000000000004</v>
      </c>
      <c r="O17" s="9">
        <v>6</v>
      </c>
      <c r="P17" s="7">
        <v>11.312000000000001</v>
      </c>
      <c r="Q17" s="8">
        <v>42925</v>
      </c>
      <c r="R17" s="7">
        <v>23.910981182795702</v>
      </c>
      <c r="S17" s="7">
        <v>193.71529781173936</v>
      </c>
    </row>
    <row r="18" spans="1:19" x14ac:dyDescent="0.2">
      <c r="A18" s="1" t="s">
        <v>32</v>
      </c>
      <c r="B18" s="7">
        <v>14.584774193548382</v>
      </c>
      <c r="C18" s="7">
        <v>29.768709677419348</v>
      </c>
      <c r="D18" s="7">
        <v>21.767215053763444</v>
      </c>
      <c r="E18" s="7">
        <v>36.43</v>
      </c>
      <c r="F18" s="8">
        <v>42950</v>
      </c>
      <c r="G18" s="7">
        <v>7.1879999999999997</v>
      </c>
      <c r="H18" s="8">
        <v>42959</v>
      </c>
      <c r="I18" s="7">
        <v>62.858702956989234</v>
      </c>
      <c r="J18" s="7">
        <v>675.42700000000002</v>
      </c>
      <c r="K18" s="7">
        <v>2.3446807795698921</v>
      </c>
      <c r="L18" s="7">
        <v>25.68</v>
      </c>
      <c r="M18" s="8">
        <v>42977</v>
      </c>
      <c r="N18" s="7">
        <v>77.167999999999992</v>
      </c>
      <c r="O18" s="9">
        <v>8</v>
      </c>
      <c r="P18" s="7">
        <v>48.281999999999996</v>
      </c>
      <c r="Q18" s="8">
        <v>42977</v>
      </c>
      <c r="R18" s="7">
        <v>24.465793010752691</v>
      </c>
      <c r="S18" s="7">
        <v>159.67678547874806</v>
      </c>
    </row>
    <row r="19" spans="1:19" x14ac:dyDescent="0.2">
      <c r="A19" s="1" t="s">
        <v>33</v>
      </c>
      <c r="B19" s="7">
        <v>10.086533333333334</v>
      </c>
      <c r="C19" s="7">
        <v>24.029666666666667</v>
      </c>
      <c r="D19" s="7">
        <v>16.860119444444443</v>
      </c>
      <c r="E19" s="7">
        <v>30.1</v>
      </c>
      <c r="F19" s="8">
        <v>42983</v>
      </c>
      <c r="G19" s="7">
        <v>2.8010000000000002</v>
      </c>
      <c r="H19" s="8">
        <v>42998</v>
      </c>
      <c r="I19" s="7">
        <v>66.130562499999996</v>
      </c>
      <c r="J19" s="7">
        <v>515.80500000000018</v>
      </c>
      <c r="K19" s="7">
        <v>1.9083444444444442</v>
      </c>
      <c r="L19" s="7">
        <v>11.86</v>
      </c>
      <c r="M19" s="8">
        <v>42988</v>
      </c>
      <c r="N19" s="7">
        <v>5.2520000000000007</v>
      </c>
      <c r="O19" s="9">
        <v>3</v>
      </c>
      <c r="P19" s="7">
        <v>2.4239999999999999</v>
      </c>
      <c r="Q19" s="8">
        <v>42987</v>
      </c>
      <c r="R19" s="7">
        <v>18.867486111111109</v>
      </c>
      <c r="S19" s="7">
        <v>99.861680169547228</v>
      </c>
    </row>
    <row r="20" spans="1:19" x14ac:dyDescent="0.2">
      <c r="A20" s="1" t="s">
        <v>34</v>
      </c>
      <c r="B20" s="7">
        <v>7.8024838709677402</v>
      </c>
      <c r="C20" s="7">
        <v>22.747741935483869</v>
      </c>
      <c r="D20" s="7">
        <v>15.11016935483871</v>
      </c>
      <c r="E20" s="7">
        <v>28.04</v>
      </c>
      <c r="F20" s="8">
        <v>43378</v>
      </c>
      <c r="G20" s="7">
        <v>0.46100000000000002</v>
      </c>
      <c r="H20" s="8">
        <v>43404</v>
      </c>
      <c r="I20" s="7">
        <v>66.964428763440864</v>
      </c>
      <c r="J20" s="7">
        <v>403.63999999999987</v>
      </c>
      <c r="K20" s="7">
        <v>1.994797715053763</v>
      </c>
      <c r="L20" s="7">
        <v>12.64</v>
      </c>
      <c r="M20" s="8">
        <v>43401</v>
      </c>
      <c r="N20" s="7">
        <v>9.6959999999999997</v>
      </c>
      <c r="O20" s="9">
        <v>4</v>
      </c>
      <c r="P20" s="7">
        <v>8.8879999999999999</v>
      </c>
      <c r="Q20" s="8">
        <v>43391</v>
      </c>
      <c r="R20" s="7">
        <v>16.583743279569894</v>
      </c>
      <c r="S20" s="7">
        <v>75.406062621223683</v>
      </c>
    </row>
    <row r="21" spans="1:19" x14ac:dyDescent="0.2">
      <c r="A21" s="1" t="s">
        <v>35</v>
      </c>
      <c r="B21" s="7">
        <v>2.8354666666666666</v>
      </c>
      <c r="C21" s="7">
        <v>15.044999999999998</v>
      </c>
      <c r="D21" s="7">
        <v>8.7203083333333318</v>
      </c>
      <c r="E21" s="7">
        <v>21.59</v>
      </c>
      <c r="F21" s="8">
        <v>43407</v>
      </c>
      <c r="G21" s="7">
        <v>-4.6079999999999997</v>
      </c>
      <c r="H21" s="8">
        <v>43432</v>
      </c>
      <c r="I21" s="7">
        <v>67.727368055555544</v>
      </c>
      <c r="J21" s="7">
        <v>242.76299999999998</v>
      </c>
      <c r="K21" s="7">
        <v>2.5530967777777773</v>
      </c>
      <c r="L21" s="7">
        <v>14.8</v>
      </c>
      <c r="M21" s="8">
        <v>43418</v>
      </c>
      <c r="N21" s="7">
        <v>8.484</v>
      </c>
      <c r="O21" s="9">
        <v>10</v>
      </c>
      <c r="P21" s="7">
        <v>2.8279999999999998</v>
      </c>
      <c r="Q21" s="8">
        <v>43429</v>
      </c>
      <c r="R21" s="7">
        <v>9.6460597222222209</v>
      </c>
      <c r="S21" s="7">
        <v>44.788933264091959</v>
      </c>
    </row>
    <row r="22" spans="1:19" ht="13.5" thickBot="1" x14ac:dyDescent="0.25">
      <c r="A22" s="10" t="s">
        <v>36</v>
      </c>
      <c r="B22" s="11">
        <v>1.3246774193548387</v>
      </c>
      <c r="C22" s="11">
        <v>10.935387096774193</v>
      </c>
      <c r="D22" s="11">
        <v>6.1496028225806452</v>
      </c>
      <c r="E22" s="11">
        <v>17.54</v>
      </c>
      <c r="F22" s="12">
        <v>43464</v>
      </c>
      <c r="G22" s="11">
        <v>-5.7770000000000001</v>
      </c>
      <c r="H22" s="12">
        <v>43440</v>
      </c>
      <c r="I22" s="11">
        <v>76.578293010752688</v>
      </c>
      <c r="J22" s="11">
        <v>181.62100000000001</v>
      </c>
      <c r="K22" s="11">
        <v>2.7019025537634422</v>
      </c>
      <c r="L22" s="11">
        <v>19.66</v>
      </c>
      <c r="M22" s="12">
        <v>43461</v>
      </c>
      <c r="N22" s="11">
        <v>35.147999999999996</v>
      </c>
      <c r="O22" s="13">
        <v>16</v>
      </c>
      <c r="P22" s="11">
        <v>7.6759999999999993</v>
      </c>
      <c r="Q22" s="12">
        <v>43448</v>
      </c>
      <c r="R22" s="11">
        <v>5.7670188172043</v>
      </c>
      <c r="S22" s="11">
        <v>33.835290287117282</v>
      </c>
    </row>
    <row r="23" spans="1:19" ht="13.5" thickTop="1" x14ac:dyDescent="0.2">
      <c r="A23" s="1" t="s">
        <v>37</v>
      </c>
      <c r="B23" s="7">
        <v>7.1577161738351238</v>
      </c>
      <c r="C23" s="7">
        <v>20.747590469790065</v>
      </c>
      <c r="D23" s="7">
        <v>13.829466828543694</v>
      </c>
      <c r="E23" s="7">
        <v>36.700000000000003</v>
      </c>
      <c r="F23" s="8">
        <v>42908</v>
      </c>
      <c r="G23" s="7">
        <v>-8.58</v>
      </c>
      <c r="H23" s="8">
        <v>42761</v>
      </c>
      <c r="I23" s="7">
        <v>68.454806904975243</v>
      </c>
      <c r="J23" s="7">
        <v>5844.0470000000005</v>
      </c>
      <c r="K23" s="7">
        <v>2.4012396328351682</v>
      </c>
      <c r="L23" s="7">
        <v>25.68</v>
      </c>
      <c r="M23" s="8">
        <v>42977</v>
      </c>
      <c r="N23" s="7">
        <v>436.12</v>
      </c>
      <c r="O23" s="9">
        <v>114</v>
      </c>
      <c r="P23" s="7">
        <v>48.281999999999996</v>
      </c>
      <c r="Q23" s="8">
        <v>42977</v>
      </c>
      <c r="R23" s="7">
        <v>14.625670984455061</v>
      </c>
      <c r="S23" s="7">
        <v>1192.2244438575547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-4.2060000000000004</v>
      </c>
      <c r="G28" s="3" t="s">
        <v>20</v>
      </c>
      <c r="H28" s="15">
        <v>43054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-0.751</v>
      </c>
      <c r="G29" s="3" t="s">
        <v>20</v>
      </c>
      <c r="H29" s="15">
        <v>42856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197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13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12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8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8.42578125" customWidth="1"/>
  </cols>
  <sheetData>
    <row r="1" spans="1:19" x14ac:dyDescent="0.2">
      <c r="B1" s="1" t="s">
        <v>61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0.88474193548387092</v>
      </c>
      <c r="C11" s="7">
        <v>11.994129032258066</v>
      </c>
      <c r="D11" s="7">
        <v>6.3146525537634401</v>
      </c>
      <c r="E11" s="7">
        <v>18.77</v>
      </c>
      <c r="F11" s="8">
        <v>43833</v>
      </c>
      <c r="G11" s="7">
        <v>-4.6849999999999996</v>
      </c>
      <c r="H11" s="8">
        <v>43839</v>
      </c>
      <c r="I11" s="7">
        <v>81.850645161290316</v>
      </c>
      <c r="J11" s="7">
        <v>224.33600000000001</v>
      </c>
      <c r="K11" s="7">
        <v>1.8626209677419352</v>
      </c>
      <c r="L11" s="7">
        <v>16.47</v>
      </c>
      <c r="M11" s="8">
        <v>43831</v>
      </c>
      <c r="N11" s="7">
        <v>98.77800000000002</v>
      </c>
      <c r="O11" s="9">
        <v>19</v>
      </c>
      <c r="P11" s="7">
        <v>48.480000000000011</v>
      </c>
      <c r="Q11" s="8">
        <v>43836</v>
      </c>
      <c r="R11" s="7">
        <v>5.8194314516129033</v>
      </c>
      <c r="S11" s="7">
        <v>28.099527356738154</v>
      </c>
    </row>
    <row r="12" spans="1:19" x14ac:dyDescent="0.2">
      <c r="A12" s="1" t="s">
        <v>26</v>
      </c>
      <c r="B12" s="7">
        <v>0.95957142857142852</v>
      </c>
      <c r="C12" s="7">
        <v>9.4449285714285729</v>
      </c>
      <c r="D12" s="7">
        <v>5.1728556547619053</v>
      </c>
      <c r="E12" s="7">
        <v>17.47</v>
      </c>
      <c r="F12" s="8">
        <v>43512</v>
      </c>
      <c r="G12" s="7">
        <v>-5.0910000000000002</v>
      </c>
      <c r="H12" s="8">
        <v>43505</v>
      </c>
      <c r="I12" s="7">
        <v>72.879880952380972</v>
      </c>
      <c r="J12" s="7">
        <v>251.42499999999995</v>
      </c>
      <c r="K12" s="7">
        <v>3.3893735119047621</v>
      </c>
      <c r="L12" s="7">
        <v>16.010000000000002</v>
      </c>
      <c r="M12" s="8">
        <v>43516</v>
      </c>
      <c r="N12" s="7">
        <v>31.714000000000006</v>
      </c>
      <c r="O12" s="9">
        <v>16</v>
      </c>
      <c r="P12" s="7">
        <v>8.484</v>
      </c>
      <c r="Q12" s="8">
        <v>43500</v>
      </c>
      <c r="R12" s="7">
        <v>5.0818950892857133</v>
      </c>
      <c r="S12" s="7">
        <v>43.05578010000437</v>
      </c>
    </row>
    <row r="13" spans="1:19" x14ac:dyDescent="0.2">
      <c r="A13" s="1" t="s">
        <v>27</v>
      </c>
      <c r="B13" s="7">
        <v>2.8990967741935485</v>
      </c>
      <c r="C13" s="7">
        <v>13.952516129032258</v>
      </c>
      <c r="D13" s="7">
        <v>8.5766760752688178</v>
      </c>
      <c r="E13" s="7">
        <v>20.41</v>
      </c>
      <c r="F13" s="8">
        <v>43552</v>
      </c>
      <c r="G13" s="7">
        <v>-2.4159999999999999</v>
      </c>
      <c r="H13" s="8">
        <v>43547</v>
      </c>
      <c r="I13" s="7">
        <v>68.578528225806451</v>
      </c>
      <c r="J13" s="7">
        <v>416.33100000000002</v>
      </c>
      <c r="K13" s="7">
        <v>2.9900524193548388</v>
      </c>
      <c r="L13" s="7">
        <v>20.68</v>
      </c>
      <c r="M13" s="8">
        <v>43555</v>
      </c>
      <c r="N13" s="7">
        <v>41.409999999999989</v>
      </c>
      <c r="O13" s="9">
        <v>20</v>
      </c>
      <c r="P13" s="7">
        <v>7.0699999999999994</v>
      </c>
      <c r="Q13" s="8">
        <v>43543</v>
      </c>
      <c r="R13" s="7">
        <v>8.1425678763440867</v>
      </c>
      <c r="S13" s="7">
        <v>74.281236232527831</v>
      </c>
    </row>
    <row r="14" spans="1:19" x14ac:dyDescent="0.2">
      <c r="A14" s="1" t="s">
        <v>28</v>
      </c>
      <c r="B14" s="7">
        <v>6.2616666666666649</v>
      </c>
      <c r="C14" s="7">
        <v>18.367333333333331</v>
      </c>
      <c r="D14" s="7">
        <v>12.438841666666665</v>
      </c>
      <c r="E14" s="7">
        <v>24.33</v>
      </c>
      <c r="F14" s="8">
        <v>43579</v>
      </c>
      <c r="G14" s="7">
        <v>-0.434</v>
      </c>
      <c r="H14" s="8">
        <v>43556</v>
      </c>
      <c r="I14" s="7">
        <v>71.114854166666674</v>
      </c>
      <c r="J14" s="7">
        <v>538.60500000000002</v>
      </c>
      <c r="K14" s="7">
        <v>2.8320090277777776</v>
      </c>
      <c r="L14" s="7">
        <v>19.72</v>
      </c>
      <c r="M14" s="8">
        <v>43566</v>
      </c>
      <c r="N14" s="7">
        <v>112.31400000000002</v>
      </c>
      <c r="O14" s="9">
        <v>16</v>
      </c>
      <c r="P14" s="7">
        <v>23.030000000000008</v>
      </c>
      <c r="Q14" s="8">
        <v>43568</v>
      </c>
      <c r="R14" s="7">
        <v>12.88730486111111</v>
      </c>
      <c r="S14" s="7">
        <v>99.919864862048499</v>
      </c>
    </row>
    <row r="15" spans="1:19" x14ac:dyDescent="0.2">
      <c r="A15" s="1" t="s">
        <v>29</v>
      </c>
      <c r="B15" s="7">
        <v>9.105096774193548</v>
      </c>
      <c r="C15" s="7">
        <v>21.310645161290321</v>
      </c>
      <c r="D15" s="7">
        <v>15.026286962365591</v>
      </c>
      <c r="E15" s="7">
        <v>26.39</v>
      </c>
      <c r="F15" s="8">
        <v>43592</v>
      </c>
      <c r="G15" s="7">
        <v>2.25</v>
      </c>
      <c r="H15" s="8">
        <v>43598</v>
      </c>
      <c r="I15" s="7">
        <v>69.525752688172048</v>
      </c>
      <c r="J15" s="7">
        <v>622.06399999999996</v>
      </c>
      <c r="K15" s="7">
        <v>2.480335349462365</v>
      </c>
      <c r="L15" s="7">
        <v>17.579999999999998</v>
      </c>
      <c r="M15" s="8">
        <v>43609</v>
      </c>
      <c r="N15" s="7">
        <v>131.1</v>
      </c>
      <c r="O15" s="9">
        <v>16</v>
      </c>
      <c r="P15" s="7">
        <v>32.929999999999993</v>
      </c>
      <c r="Q15" s="8">
        <v>43615</v>
      </c>
      <c r="R15" s="7">
        <v>16.462862903225801</v>
      </c>
      <c r="S15" s="7">
        <v>120.41150575882364</v>
      </c>
    </row>
    <row r="16" spans="1:19" x14ac:dyDescent="0.2">
      <c r="A16" s="1" t="s">
        <v>30</v>
      </c>
      <c r="B16" s="7">
        <v>13.05</v>
      </c>
      <c r="C16" s="7">
        <v>26.278000000000002</v>
      </c>
      <c r="D16" s="7">
        <v>19.610659722222223</v>
      </c>
      <c r="E16" s="7">
        <v>34.08</v>
      </c>
      <c r="F16" s="8">
        <v>43641</v>
      </c>
      <c r="G16" s="7">
        <v>8.9</v>
      </c>
      <c r="H16" s="8">
        <v>43626</v>
      </c>
      <c r="I16" s="7">
        <v>66.82554166666668</v>
      </c>
      <c r="J16" s="7">
        <v>694.77900000000022</v>
      </c>
      <c r="K16" s="7">
        <v>2.3422472222222228</v>
      </c>
      <c r="L16" s="7">
        <v>14.17</v>
      </c>
      <c r="M16" s="8">
        <v>43629</v>
      </c>
      <c r="N16" s="7">
        <v>46.660000000000011</v>
      </c>
      <c r="O16" s="9">
        <v>13</v>
      </c>
      <c r="P16" s="7">
        <v>18.784000000000002</v>
      </c>
      <c r="Q16" s="8">
        <v>43617</v>
      </c>
      <c r="R16" s="7">
        <v>20.850777777777775</v>
      </c>
      <c r="S16" s="7">
        <v>149.55839329733274</v>
      </c>
    </row>
    <row r="17" spans="1:19" x14ac:dyDescent="0.2">
      <c r="A17" s="1" t="s">
        <v>31</v>
      </c>
      <c r="B17" s="7">
        <v>15.948387096774193</v>
      </c>
      <c r="C17" s="7">
        <v>30.933548387096774</v>
      </c>
      <c r="D17" s="7">
        <v>23.157325268817196</v>
      </c>
      <c r="E17" s="7">
        <v>35.83</v>
      </c>
      <c r="F17" s="8">
        <v>43672</v>
      </c>
      <c r="G17" s="7">
        <v>11.85</v>
      </c>
      <c r="H17" s="8">
        <v>43663</v>
      </c>
      <c r="I17" s="7">
        <v>62.098037634408591</v>
      </c>
      <c r="J17" s="7">
        <v>806.66699999999992</v>
      </c>
      <c r="K17" s="7">
        <v>2.15141061827957</v>
      </c>
      <c r="L17" s="7">
        <v>17.04</v>
      </c>
      <c r="M17" s="8">
        <v>43659</v>
      </c>
      <c r="N17" s="7">
        <v>29.692</v>
      </c>
      <c r="O17" s="9">
        <v>9</v>
      </c>
      <c r="P17" s="7">
        <v>17.975999999999999</v>
      </c>
      <c r="Q17" s="8">
        <v>43659</v>
      </c>
      <c r="R17" s="7">
        <v>25.670389784946238</v>
      </c>
      <c r="S17" s="7">
        <v>184.82915820378869</v>
      </c>
    </row>
    <row r="18" spans="1:19" x14ac:dyDescent="0.2">
      <c r="A18" s="1" t="s">
        <v>32</v>
      </c>
      <c r="B18" s="7">
        <v>15.626129032258067</v>
      </c>
      <c r="C18" s="7">
        <v>30.98193548387097</v>
      </c>
      <c r="D18" s="7">
        <v>23.184448924731182</v>
      </c>
      <c r="E18" s="7">
        <v>37.65</v>
      </c>
      <c r="F18" s="8">
        <v>43680</v>
      </c>
      <c r="G18" s="7">
        <v>10.23</v>
      </c>
      <c r="H18" s="8">
        <v>43703</v>
      </c>
      <c r="I18" s="7">
        <v>57.592694892473126</v>
      </c>
      <c r="J18" s="7">
        <v>721.47699999999998</v>
      </c>
      <c r="K18" s="7">
        <v>2.3874717741935481</v>
      </c>
      <c r="L18" s="7">
        <v>14.32</v>
      </c>
      <c r="M18" s="8">
        <v>43681</v>
      </c>
      <c r="N18" s="7">
        <v>9.09</v>
      </c>
      <c r="O18" s="9">
        <v>2</v>
      </c>
      <c r="P18" s="7">
        <v>8.6859999999999999</v>
      </c>
      <c r="Q18" s="8">
        <v>43689</v>
      </c>
      <c r="R18" s="7">
        <v>26.385591397849463</v>
      </c>
      <c r="S18" s="7">
        <v>174.4668847558832</v>
      </c>
    </row>
    <row r="19" spans="1:19" x14ac:dyDescent="0.2">
      <c r="A19" s="1" t="s">
        <v>33</v>
      </c>
      <c r="B19" s="7">
        <v>12.969400000000002</v>
      </c>
      <c r="C19" s="7">
        <v>28.302333333333344</v>
      </c>
      <c r="D19" s="7">
        <v>20.545895833333329</v>
      </c>
      <c r="E19" s="7">
        <v>33.69</v>
      </c>
      <c r="F19" s="8">
        <v>43731</v>
      </c>
      <c r="G19" s="7">
        <v>7.4720000000000004</v>
      </c>
      <c r="H19" s="8">
        <v>43738</v>
      </c>
      <c r="I19" s="7">
        <v>63.689638888888894</v>
      </c>
      <c r="J19" s="7">
        <v>558.3610000000001</v>
      </c>
      <c r="K19" s="7">
        <v>1.914158333333333</v>
      </c>
      <c r="L19" s="7">
        <v>11.96</v>
      </c>
      <c r="M19" s="8">
        <v>43732</v>
      </c>
      <c r="N19" s="7">
        <v>14.543999999999999</v>
      </c>
      <c r="O19" s="9">
        <v>6</v>
      </c>
      <c r="P19" s="7">
        <v>8.282</v>
      </c>
      <c r="Q19" s="8">
        <v>43716</v>
      </c>
      <c r="R19" s="7">
        <v>23.086402777777778</v>
      </c>
      <c r="S19" s="7">
        <v>119.59882961375384</v>
      </c>
    </row>
    <row r="20" spans="1:19" x14ac:dyDescent="0.2">
      <c r="A20" s="1" t="s">
        <v>34</v>
      </c>
      <c r="B20" s="7">
        <v>7.7488387096774209</v>
      </c>
      <c r="C20" s="7">
        <v>20.45677419354838</v>
      </c>
      <c r="D20" s="7">
        <v>14.202090053763444</v>
      </c>
      <c r="E20" s="7">
        <v>27.73</v>
      </c>
      <c r="F20" s="8">
        <v>43750</v>
      </c>
      <c r="G20" s="7">
        <v>-2.028</v>
      </c>
      <c r="H20" s="8">
        <v>43768</v>
      </c>
      <c r="I20" s="7">
        <v>67.925786290322591</v>
      </c>
      <c r="J20" s="7">
        <v>350.01600000000002</v>
      </c>
      <c r="K20" s="7">
        <v>2.820602150537634</v>
      </c>
      <c r="L20" s="7">
        <v>16.809999999999999</v>
      </c>
      <c r="M20" s="8">
        <v>43767</v>
      </c>
      <c r="N20" s="7">
        <v>51.71200000000001</v>
      </c>
      <c r="O20" s="9">
        <v>9</v>
      </c>
      <c r="P20" s="7">
        <v>37.57200000000001</v>
      </c>
      <c r="Q20" s="8">
        <v>43769</v>
      </c>
      <c r="R20" s="7">
        <v>15.947366935483869</v>
      </c>
      <c r="S20" s="7">
        <v>79.640861519484417</v>
      </c>
    </row>
    <row r="21" spans="1:19" x14ac:dyDescent="0.2">
      <c r="A21" s="1" t="s">
        <v>35</v>
      </c>
      <c r="B21" s="7">
        <v>4.9598666666666675</v>
      </c>
      <c r="C21" s="7">
        <v>14.204333333333331</v>
      </c>
      <c r="D21" s="7">
        <v>9.6660527777777805</v>
      </c>
      <c r="E21" s="7">
        <v>19.02</v>
      </c>
      <c r="F21" s="8">
        <v>43780</v>
      </c>
      <c r="G21" s="7">
        <v>-2.5019999999999998</v>
      </c>
      <c r="H21" s="8">
        <v>43798</v>
      </c>
      <c r="I21" s="7">
        <v>81.677104166666666</v>
      </c>
      <c r="J21" s="7">
        <v>208.37700000000001</v>
      </c>
      <c r="K21" s="7">
        <v>2.0543055555555556</v>
      </c>
      <c r="L21" s="7">
        <v>13.96</v>
      </c>
      <c r="M21" s="8">
        <v>43795</v>
      </c>
      <c r="N21" s="7">
        <v>50.297999999999995</v>
      </c>
      <c r="O21" s="9">
        <v>18</v>
      </c>
      <c r="P21" s="7">
        <v>9.2919999999999998</v>
      </c>
      <c r="Q21" s="8">
        <v>43792</v>
      </c>
      <c r="R21" s="7">
        <v>10.193984027777777</v>
      </c>
      <c r="S21" s="7">
        <v>32.855623299238914</v>
      </c>
    </row>
    <row r="22" spans="1:19" ht="13.5" thickBot="1" x14ac:dyDescent="0.25">
      <c r="A22" s="10" t="s">
        <v>36</v>
      </c>
      <c r="B22" s="11">
        <v>0.86680645161290371</v>
      </c>
      <c r="C22" s="11">
        <v>13.048032258064518</v>
      </c>
      <c r="D22" s="11">
        <v>6.9830504032258087</v>
      </c>
      <c r="E22" s="11">
        <v>19.68</v>
      </c>
      <c r="F22" s="12">
        <v>43830</v>
      </c>
      <c r="G22" s="11">
        <v>-3.778</v>
      </c>
      <c r="H22" s="12">
        <v>43830</v>
      </c>
      <c r="I22" s="11">
        <v>80.980120967741954</v>
      </c>
      <c r="J22" s="11">
        <v>186.04299999999998</v>
      </c>
      <c r="K22" s="11">
        <v>1.570344758064516</v>
      </c>
      <c r="L22" s="11">
        <v>15.05</v>
      </c>
      <c r="M22" s="12">
        <v>43813</v>
      </c>
      <c r="N22" s="11">
        <v>9.4939999999999998</v>
      </c>
      <c r="O22" s="13">
        <v>11</v>
      </c>
      <c r="P22" s="11">
        <v>4.444</v>
      </c>
      <c r="Q22" s="12">
        <v>43812</v>
      </c>
      <c r="R22" s="11">
        <v>6.7512768817204298</v>
      </c>
      <c r="S22" s="11">
        <v>25.441529598640852</v>
      </c>
    </row>
    <row r="23" spans="1:19" ht="13.5" thickTop="1" x14ac:dyDescent="0.2">
      <c r="A23" s="1" t="s">
        <v>37</v>
      </c>
      <c r="B23" s="7">
        <v>7.6066334613415263</v>
      </c>
      <c r="C23" s="7">
        <v>19.939542434715822</v>
      </c>
      <c r="D23" s="7">
        <v>13.739902991391448</v>
      </c>
      <c r="E23" s="7">
        <v>37.65</v>
      </c>
      <c r="F23" s="8">
        <v>43315</v>
      </c>
      <c r="G23" s="7">
        <v>-5.0910000000000002</v>
      </c>
      <c r="H23" s="8">
        <v>43140</v>
      </c>
      <c r="I23" s="7">
        <v>70.394882141790418</v>
      </c>
      <c r="J23" s="7">
        <v>5578.4809999999998</v>
      </c>
      <c r="K23" s="7">
        <v>2.3995776407023381</v>
      </c>
      <c r="L23" s="7">
        <v>20.68</v>
      </c>
      <c r="M23" s="8">
        <v>43190</v>
      </c>
      <c r="N23" s="7">
        <v>626.80600000000004</v>
      </c>
      <c r="O23" s="9">
        <v>155</v>
      </c>
      <c r="P23" s="7">
        <v>48.480000000000011</v>
      </c>
      <c r="Q23" s="8">
        <v>43106</v>
      </c>
      <c r="R23" s="7">
        <v>14.773320980409414</v>
      </c>
      <c r="S23" s="7">
        <v>1132.1591945982652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-0.95599999999999996</v>
      </c>
      <c r="G28" s="3" t="s">
        <v>20</v>
      </c>
      <c r="H28" s="15">
        <v>43402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-0.434</v>
      </c>
      <c r="G29" s="3" t="s">
        <v>20</v>
      </c>
      <c r="H29" s="15">
        <v>43191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210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9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19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1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I38" sqref="I38"/>
    </sheetView>
  </sheetViews>
  <sheetFormatPr baseColWidth="10" defaultRowHeight="12.75" x14ac:dyDescent="0.2"/>
  <cols>
    <col min="1" max="1" width="11.42578125" style="46"/>
    <col min="2" max="2" width="6.140625" style="46" customWidth="1"/>
    <col min="3" max="4" width="7.5703125" style="46" bestFit="1" customWidth="1"/>
    <col min="5" max="5" width="6.42578125" style="46" bestFit="1" customWidth="1"/>
    <col min="6" max="6" width="7.5703125" style="46" customWidth="1"/>
    <col min="7" max="7" width="5.7109375" style="46" customWidth="1"/>
    <col min="8" max="8" width="7.5703125" style="46" customWidth="1"/>
    <col min="9" max="9" width="7.5703125" style="46" bestFit="1" customWidth="1"/>
    <col min="10" max="11" width="7.5703125" style="46" customWidth="1"/>
    <col min="12" max="12" width="8.140625" style="46" bestFit="1" customWidth="1"/>
    <col min="13" max="13" width="7.5703125" style="46" bestFit="1" customWidth="1"/>
    <col min="14" max="14" width="5.5703125" style="46" bestFit="1" customWidth="1"/>
    <col min="15" max="15" width="7.7109375" style="46" bestFit="1" customWidth="1"/>
    <col min="16" max="16" width="5.42578125" style="46" bestFit="1" customWidth="1"/>
    <col min="17" max="17" width="7.5703125" style="46" bestFit="1" customWidth="1"/>
    <col min="18" max="18" width="7.5703125" style="46" customWidth="1"/>
    <col min="19" max="19" width="8.42578125" style="46" customWidth="1"/>
    <col min="20" max="16384" width="11.42578125" style="46"/>
  </cols>
  <sheetData>
    <row r="1" spans="1:19" x14ac:dyDescent="0.2">
      <c r="B1" s="1" t="s">
        <v>62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47">
        <v>0.93603225806451629</v>
      </c>
      <c r="C11" s="47">
        <v>10.892451612903228</v>
      </c>
      <c r="D11" s="47">
        <v>6.2711397849462358</v>
      </c>
      <c r="E11" s="47">
        <v>16.100000000000001</v>
      </c>
      <c r="F11" s="48">
        <v>43831</v>
      </c>
      <c r="G11" s="47">
        <v>-6.9550000000000001</v>
      </c>
      <c r="H11" s="48">
        <v>43834</v>
      </c>
      <c r="I11" s="47">
        <v>68.493918010752694</v>
      </c>
      <c r="J11" s="47">
        <v>211.49900000000005</v>
      </c>
      <c r="K11" s="47">
        <v>3.5764139784946241</v>
      </c>
      <c r="L11" s="47">
        <v>19.77</v>
      </c>
      <c r="M11" s="48">
        <v>43853</v>
      </c>
      <c r="N11" s="47">
        <v>24.644000000000002</v>
      </c>
      <c r="O11" s="49">
        <v>10</v>
      </c>
      <c r="P11" s="47">
        <v>4.6459999999999999</v>
      </c>
      <c r="Q11" s="48">
        <v>43861</v>
      </c>
      <c r="R11" s="47">
        <v>4.9713844086021499</v>
      </c>
      <c r="S11" s="47">
        <v>45.943369107508715</v>
      </c>
    </row>
    <row r="12" spans="1:19" x14ac:dyDescent="0.2">
      <c r="A12" s="1" t="s">
        <v>26</v>
      </c>
      <c r="B12" s="47">
        <v>-0.69278571428571412</v>
      </c>
      <c r="C12" s="47">
        <v>14.628107142857141</v>
      </c>
      <c r="D12" s="47">
        <v>6.9419032738095234</v>
      </c>
      <c r="E12" s="47">
        <v>21.89</v>
      </c>
      <c r="F12" s="48">
        <v>43523</v>
      </c>
      <c r="G12" s="47">
        <v>-3.9830000000000001</v>
      </c>
      <c r="H12" s="48">
        <v>43513</v>
      </c>
      <c r="I12" s="47">
        <v>72.240900297619035</v>
      </c>
      <c r="J12" s="47">
        <v>342.72700000000003</v>
      </c>
      <c r="K12" s="47">
        <v>2.1114375000000001</v>
      </c>
      <c r="L12" s="47">
        <v>19.37</v>
      </c>
      <c r="M12" s="48">
        <v>43498</v>
      </c>
      <c r="N12" s="47">
        <v>15.351999999999999</v>
      </c>
      <c r="O12" s="49">
        <v>11</v>
      </c>
      <c r="P12" s="47">
        <v>11.917999999999999</v>
      </c>
      <c r="Q12" s="48">
        <v>43498</v>
      </c>
      <c r="R12" s="47">
        <v>6.1059166666666664</v>
      </c>
      <c r="S12" s="47">
        <v>48.249945160775546</v>
      </c>
    </row>
    <row r="13" spans="1:19" x14ac:dyDescent="0.2">
      <c r="A13" s="1" t="s">
        <v>27</v>
      </c>
      <c r="B13" s="47">
        <v>2.2326451612903231</v>
      </c>
      <c r="C13" s="47">
        <v>17.735806451612902</v>
      </c>
      <c r="D13" s="47">
        <v>10.168932795698927</v>
      </c>
      <c r="E13" s="47">
        <v>23.5</v>
      </c>
      <c r="F13" s="48">
        <v>43548</v>
      </c>
      <c r="G13" s="47">
        <v>-2.2309999999999999</v>
      </c>
      <c r="H13" s="48">
        <v>43536</v>
      </c>
      <c r="I13" s="47">
        <v>57.20163306451613</v>
      </c>
      <c r="J13" s="47">
        <v>545.75799999999992</v>
      </c>
      <c r="K13" s="47">
        <v>2.8100819892473119</v>
      </c>
      <c r="L13" s="47">
        <v>17.84</v>
      </c>
      <c r="M13" s="48">
        <v>43530</v>
      </c>
      <c r="N13" s="47">
        <v>5.2520000000000007</v>
      </c>
      <c r="O13" s="49">
        <v>4</v>
      </c>
      <c r="P13" s="47">
        <v>3.4340000000000002</v>
      </c>
      <c r="Q13" s="48">
        <v>43555</v>
      </c>
      <c r="R13" s="47">
        <v>10.232385752688169</v>
      </c>
      <c r="S13" s="47">
        <v>99.00920443447211</v>
      </c>
    </row>
    <row r="14" spans="1:19" x14ac:dyDescent="0.2">
      <c r="A14" s="1" t="s">
        <v>28</v>
      </c>
      <c r="B14" s="47">
        <v>5.2182999999999993</v>
      </c>
      <c r="C14" s="47">
        <v>18.039333333333339</v>
      </c>
      <c r="D14" s="47">
        <v>11.695831250000001</v>
      </c>
      <c r="E14" s="47">
        <v>24.51</v>
      </c>
      <c r="F14" s="48">
        <v>43585</v>
      </c>
      <c r="G14" s="47">
        <v>-2.9769999999999999</v>
      </c>
      <c r="H14" s="48">
        <v>43568</v>
      </c>
      <c r="I14" s="47">
        <v>66.639562499999997</v>
      </c>
      <c r="J14" s="47">
        <v>545.16800000000001</v>
      </c>
      <c r="K14" s="47">
        <v>2.6187659722222221</v>
      </c>
      <c r="L14" s="47">
        <v>17.03</v>
      </c>
      <c r="M14" s="48">
        <v>43570</v>
      </c>
      <c r="N14" s="47">
        <v>68.073999999999998</v>
      </c>
      <c r="O14" s="49">
        <v>17</v>
      </c>
      <c r="P14" s="47">
        <v>21.816000000000006</v>
      </c>
      <c r="Q14" s="48">
        <v>43574</v>
      </c>
      <c r="R14" s="47">
        <v>12.889199999999997</v>
      </c>
      <c r="S14" s="47">
        <v>100.64588263254146</v>
      </c>
    </row>
    <row r="15" spans="1:19" x14ac:dyDescent="0.2">
      <c r="A15" s="1" t="s">
        <v>29</v>
      </c>
      <c r="B15" s="47">
        <v>7.6260967741935479</v>
      </c>
      <c r="C15" s="47">
        <v>21.76483870967742</v>
      </c>
      <c r="D15" s="47">
        <v>14.896678763440859</v>
      </c>
      <c r="E15" s="47">
        <v>29.55</v>
      </c>
      <c r="F15" s="48">
        <v>43600</v>
      </c>
      <c r="G15" s="47">
        <v>0.67100000000000004</v>
      </c>
      <c r="H15" s="48">
        <v>43591</v>
      </c>
      <c r="I15" s="47">
        <v>56.400248655913991</v>
      </c>
      <c r="J15" s="47">
        <v>726.14800000000002</v>
      </c>
      <c r="K15" s="47">
        <v>3.1542446236559143</v>
      </c>
      <c r="L15" s="47">
        <v>15.18</v>
      </c>
      <c r="M15" s="48">
        <v>43602</v>
      </c>
      <c r="N15" s="47">
        <v>45.045999999999999</v>
      </c>
      <c r="O15" s="49">
        <v>9</v>
      </c>
      <c r="P15" s="47">
        <v>21.614000000000004</v>
      </c>
      <c r="Q15" s="48">
        <v>43602</v>
      </c>
      <c r="R15" s="47">
        <v>17.33056451612903</v>
      </c>
      <c r="S15" s="47">
        <v>146.88813418354832</v>
      </c>
    </row>
    <row r="16" spans="1:19" x14ac:dyDescent="0.2">
      <c r="A16" s="1" t="s">
        <v>30</v>
      </c>
      <c r="B16" s="47">
        <v>12.2165</v>
      </c>
      <c r="C16" s="47">
        <v>29.712333333333337</v>
      </c>
      <c r="D16" s="47">
        <v>21.36438888888889</v>
      </c>
      <c r="E16" s="47">
        <v>42.25</v>
      </c>
      <c r="F16" s="48">
        <v>43645</v>
      </c>
      <c r="G16" s="47">
        <v>4.8449999999999998</v>
      </c>
      <c r="H16" s="48">
        <v>43628</v>
      </c>
      <c r="I16" s="47">
        <v>50.246527777777786</v>
      </c>
      <c r="J16" s="47">
        <v>783.93400000000008</v>
      </c>
      <c r="K16" s="47">
        <v>2.8415263888888891</v>
      </c>
      <c r="L16" s="47">
        <v>14.63</v>
      </c>
      <c r="M16" s="48">
        <v>43629</v>
      </c>
      <c r="N16" s="47">
        <v>19.189999999999998</v>
      </c>
      <c r="O16" s="49">
        <v>4</v>
      </c>
      <c r="P16" s="47">
        <v>10.907999999999999</v>
      </c>
      <c r="Q16" s="48">
        <v>43621</v>
      </c>
      <c r="R16" s="47">
        <v>23.568569444444442</v>
      </c>
      <c r="S16" s="47">
        <v>197.68987180350933</v>
      </c>
    </row>
    <row r="17" spans="1:19" x14ac:dyDescent="0.2">
      <c r="A17" s="1" t="s">
        <v>31</v>
      </c>
      <c r="B17" s="47">
        <v>16.271935483870966</v>
      </c>
      <c r="C17" s="47">
        <v>31.827741935483871</v>
      </c>
      <c r="D17" s="47">
        <v>23.734596774193545</v>
      </c>
      <c r="E17" s="47">
        <v>38.96</v>
      </c>
      <c r="F17" s="48">
        <v>43669</v>
      </c>
      <c r="G17" s="47">
        <v>10.17</v>
      </c>
      <c r="H17" s="48">
        <v>43675</v>
      </c>
      <c r="I17" s="47">
        <v>55.569314516129033</v>
      </c>
      <c r="J17" s="47">
        <v>778.81299999999987</v>
      </c>
      <c r="K17" s="47">
        <v>2.5958662634408602</v>
      </c>
      <c r="L17" s="47">
        <v>13.12</v>
      </c>
      <c r="M17" s="48">
        <v>43654</v>
      </c>
      <c r="N17" s="47">
        <v>56.154000000000025</v>
      </c>
      <c r="O17" s="49">
        <v>10</v>
      </c>
      <c r="P17" s="47">
        <v>29.086000000000013</v>
      </c>
      <c r="Q17" s="48">
        <v>43654</v>
      </c>
      <c r="R17" s="47">
        <v>26.615846774193543</v>
      </c>
      <c r="S17" s="47">
        <v>199.51390070733351</v>
      </c>
    </row>
    <row r="18" spans="1:19" x14ac:dyDescent="0.2">
      <c r="A18" s="1" t="s">
        <v>32</v>
      </c>
      <c r="B18" s="47">
        <v>14.791935483870969</v>
      </c>
      <c r="C18" s="47">
        <v>31.243548387096773</v>
      </c>
      <c r="D18" s="47">
        <v>22.808864247311835</v>
      </c>
      <c r="E18" s="47">
        <v>36.33</v>
      </c>
      <c r="F18" s="48">
        <v>43686</v>
      </c>
      <c r="G18" s="47">
        <v>9.6999999999999993</v>
      </c>
      <c r="H18" s="48">
        <v>43700</v>
      </c>
      <c r="I18" s="47">
        <v>57.014993279569893</v>
      </c>
      <c r="J18" s="47">
        <v>702.42600000000016</v>
      </c>
      <c r="K18" s="47">
        <v>2.0702762096774192</v>
      </c>
      <c r="L18" s="47">
        <v>14.12</v>
      </c>
      <c r="M18" s="48">
        <v>43686</v>
      </c>
      <c r="N18" s="47">
        <v>16.564</v>
      </c>
      <c r="O18" s="49">
        <v>6</v>
      </c>
      <c r="P18" s="47">
        <v>11.11</v>
      </c>
      <c r="Q18" s="48">
        <v>43703</v>
      </c>
      <c r="R18" s="47">
        <v>26.552090053763443</v>
      </c>
      <c r="S18" s="47">
        <v>167.9129479905074</v>
      </c>
    </row>
    <row r="19" spans="1:19" x14ac:dyDescent="0.2">
      <c r="A19" s="1" t="s">
        <v>33</v>
      </c>
      <c r="B19" s="47">
        <v>12.424933333333335</v>
      </c>
      <c r="C19" s="47">
        <v>25.918333333333344</v>
      </c>
      <c r="D19" s="47">
        <v>18.999270138888889</v>
      </c>
      <c r="E19" s="47">
        <v>29.62</v>
      </c>
      <c r="F19" s="48">
        <v>43725</v>
      </c>
      <c r="G19" s="47">
        <v>5.3879999999999999</v>
      </c>
      <c r="H19" s="48">
        <v>43717</v>
      </c>
      <c r="I19" s="47">
        <v>62.790645833333329</v>
      </c>
      <c r="J19" s="47">
        <v>540.71</v>
      </c>
      <c r="K19" s="47">
        <v>2.5497326388888895</v>
      </c>
      <c r="L19" s="47">
        <v>15.18</v>
      </c>
      <c r="M19" s="48">
        <v>43718</v>
      </c>
      <c r="N19" s="47">
        <v>19.998000000000001</v>
      </c>
      <c r="O19" s="49">
        <v>6</v>
      </c>
      <c r="P19" s="47">
        <v>14.342000000000001</v>
      </c>
      <c r="Q19" s="48">
        <v>43723</v>
      </c>
      <c r="R19" s="47">
        <v>21.80009027777778</v>
      </c>
      <c r="S19" s="47">
        <v>120.00118034877164</v>
      </c>
    </row>
    <row r="20" spans="1:19" x14ac:dyDescent="0.2">
      <c r="A20" s="1" t="s">
        <v>34</v>
      </c>
      <c r="B20" s="47">
        <v>8.9628064516129022</v>
      </c>
      <c r="C20" s="47">
        <v>21.890645161290326</v>
      </c>
      <c r="D20" s="47">
        <v>15.401077284946236</v>
      </c>
      <c r="E20" s="47">
        <v>28.49</v>
      </c>
      <c r="F20" s="48">
        <v>43751</v>
      </c>
      <c r="G20" s="47">
        <v>4.5179999999999998</v>
      </c>
      <c r="H20" s="48">
        <v>43753</v>
      </c>
      <c r="I20" s="47">
        <v>70.896478494623636</v>
      </c>
      <c r="J20" s="47">
        <v>366.03799999999995</v>
      </c>
      <c r="K20" s="47">
        <v>2.0285618279569895</v>
      </c>
      <c r="L20" s="47">
        <v>14.67</v>
      </c>
      <c r="M20" s="48">
        <v>43752</v>
      </c>
      <c r="N20" s="47">
        <v>25.654000000000007</v>
      </c>
      <c r="O20" s="49">
        <v>12</v>
      </c>
      <c r="P20" s="47">
        <v>7.0699999999999994</v>
      </c>
      <c r="Q20" s="48">
        <v>43760</v>
      </c>
      <c r="R20" s="47">
        <v>17.215255376344082</v>
      </c>
      <c r="S20" s="47">
        <v>76.042867051177197</v>
      </c>
    </row>
    <row r="21" spans="1:19" x14ac:dyDescent="0.2">
      <c r="A21" s="1" t="s">
        <v>35</v>
      </c>
      <c r="B21" s="47">
        <v>4.4148666666666667</v>
      </c>
      <c r="C21" s="47">
        <v>13.457333333333329</v>
      </c>
      <c r="D21" s="47">
        <v>8.8632340277777804</v>
      </c>
      <c r="E21" s="47">
        <v>23.38</v>
      </c>
      <c r="F21" s="48">
        <v>43773</v>
      </c>
      <c r="G21" s="47">
        <v>-2.226</v>
      </c>
      <c r="H21" s="48">
        <v>43785</v>
      </c>
      <c r="I21" s="47">
        <v>80.985590277777789</v>
      </c>
      <c r="J21" s="47">
        <v>188.89600000000007</v>
      </c>
      <c r="K21" s="47">
        <v>2.4055013888888888</v>
      </c>
      <c r="L21" s="47">
        <v>18.739999999999998</v>
      </c>
      <c r="M21" s="48">
        <v>43777</v>
      </c>
      <c r="N21" s="47">
        <v>72.518000000000001</v>
      </c>
      <c r="O21" s="49">
        <v>24</v>
      </c>
      <c r="P21" s="47">
        <v>9.8979999999999997</v>
      </c>
      <c r="Q21" s="48">
        <v>43776</v>
      </c>
      <c r="R21" s="47">
        <v>9.3638423611111072</v>
      </c>
      <c r="S21" s="47">
        <v>35.49293011969074</v>
      </c>
    </row>
    <row r="22" spans="1:19" ht="13.5" thickBot="1" x14ac:dyDescent="0.25">
      <c r="A22" s="10" t="s">
        <v>36</v>
      </c>
      <c r="B22" s="11">
        <v>2.310225806451613</v>
      </c>
      <c r="C22" s="11">
        <v>12.87367741935484</v>
      </c>
      <c r="D22" s="11">
        <v>7.4183212365591391</v>
      </c>
      <c r="E22" s="11">
        <v>20.18</v>
      </c>
      <c r="F22" s="12">
        <v>44186</v>
      </c>
      <c r="G22" s="11">
        <v>-3.6429999999999998</v>
      </c>
      <c r="H22" s="12">
        <v>44192</v>
      </c>
      <c r="I22" s="11">
        <v>81.628373655913975</v>
      </c>
      <c r="J22" s="11">
        <v>169.27799999999999</v>
      </c>
      <c r="K22" s="11">
        <v>2.1688138440860207</v>
      </c>
      <c r="L22" s="11">
        <v>19.68</v>
      </c>
      <c r="M22" s="12">
        <v>44178</v>
      </c>
      <c r="N22" s="11">
        <v>18.382000000000009</v>
      </c>
      <c r="O22" s="13">
        <v>13</v>
      </c>
      <c r="P22" s="11">
        <v>5.8579999999999997</v>
      </c>
      <c r="Q22" s="12">
        <v>44177</v>
      </c>
      <c r="R22" s="11">
        <v>7.1355376344086014</v>
      </c>
      <c r="S22" s="11">
        <v>31.131969247684868</v>
      </c>
    </row>
    <row r="23" spans="1:19" ht="13.5" thickTop="1" x14ac:dyDescent="0.2">
      <c r="A23" s="1" t="s">
        <v>37</v>
      </c>
      <c r="B23" s="47">
        <v>7.2261243087557609</v>
      </c>
      <c r="C23" s="47">
        <v>20.832012512800823</v>
      </c>
      <c r="D23" s="47">
        <v>14.047019872205157</v>
      </c>
      <c r="E23" s="47">
        <v>42.25</v>
      </c>
      <c r="F23" s="48">
        <v>43645</v>
      </c>
      <c r="G23" s="47">
        <v>-6.9550000000000001</v>
      </c>
      <c r="H23" s="48">
        <v>43469</v>
      </c>
      <c r="I23" s="47">
        <v>65.009015530327275</v>
      </c>
      <c r="J23" s="47">
        <v>5901.3950000000004</v>
      </c>
      <c r="K23" s="47">
        <v>2.5776018854540026</v>
      </c>
      <c r="L23" s="47">
        <v>19.77</v>
      </c>
      <c r="M23" s="48">
        <v>43488</v>
      </c>
      <c r="N23" s="47">
        <v>386.82800000000003</v>
      </c>
      <c r="O23" s="49">
        <v>126</v>
      </c>
      <c r="P23" s="47">
        <v>29.086000000000013</v>
      </c>
      <c r="Q23" s="48">
        <v>43654</v>
      </c>
      <c r="R23" s="47">
        <v>15.315056938844082</v>
      </c>
      <c r="S23" s="47">
        <v>1268.5222027875207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-2.226</v>
      </c>
      <c r="G28" s="3" t="s">
        <v>20</v>
      </c>
      <c r="H28" s="15">
        <v>43785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-2.9769999999999999</v>
      </c>
      <c r="G29" s="3" t="s">
        <v>20</v>
      </c>
      <c r="H29" s="15">
        <v>43568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216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6">
        <v>-1</v>
      </c>
      <c r="C34" s="46" t="s">
        <v>44</v>
      </c>
      <c r="D34" s="50">
        <v>0</v>
      </c>
      <c r="E34" s="46" t="s">
        <v>20</v>
      </c>
      <c r="F34" s="19">
        <v>17</v>
      </c>
      <c r="G34" s="3" t="s">
        <v>42</v>
      </c>
      <c r="H34" s="3"/>
      <c r="I34" s="3"/>
      <c r="J34" s="3"/>
    </row>
    <row r="35" spans="1:10" x14ac:dyDescent="0.2">
      <c r="A35" s="3"/>
      <c r="B35" s="46">
        <v>-2.5</v>
      </c>
      <c r="C35" s="46" t="s">
        <v>45</v>
      </c>
      <c r="D35" s="50">
        <v>-1</v>
      </c>
      <c r="E35" s="46" t="s">
        <v>20</v>
      </c>
      <c r="F35" s="19">
        <v>19</v>
      </c>
      <c r="G35" s="3" t="s">
        <v>42</v>
      </c>
      <c r="H35" s="3"/>
      <c r="I35" s="3"/>
      <c r="J35" s="3"/>
    </row>
    <row r="36" spans="1:10" x14ac:dyDescent="0.2">
      <c r="A36" s="3"/>
      <c r="B36" s="19">
        <v>-5</v>
      </c>
      <c r="C36" s="19" t="s">
        <v>45</v>
      </c>
      <c r="D36" s="29">
        <v>-2.5</v>
      </c>
      <c r="E36" s="3" t="s">
        <v>20</v>
      </c>
      <c r="F36" s="19">
        <v>14</v>
      </c>
      <c r="G36" s="3" t="s">
        <v>42</v>
      </c>
      <c r="H36" s="3"/>
      <c r="I36" s="3"/>
      <c r="J36" s="3"/>
    </row>
    <row r="37" spans="1:10" x14ac:dyDescent="0.2">
      <c r="A37" s="3"/>
      <c r="C37" s="19" t="s">
        <v>46</v>
      </c>
      <c r="D37" s="50">
        <v>-5</v>
      </c>
      <c r="E37" s="46" t="s">
        <v>20</v>
      </c>
      <c r="F37" s="19">
        <v>3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8.42578125" customWidth="1"/>
  </cols>
  <sheetData>
    <row r="1" spans="1:19" x14ac:dyDescent="0.2">
      <c r="B1" s="1" t="s">
        <v>63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0.23812903225806473</v>
      </c>
      <c r="C11" s="7">
        <v>10.046903225806448</v>
      </c>
      <c r="D11" s="7">
        <v>4.9310362903225817</v>
      </c>
      <c r="E11" s="7">
        <v>18.32</v>
      </c>
      <c r="F11" s="8">
        <v>44592</v>
      </c>
      <c r="G11" s="7">
        <v>-6.0730000000000004</v>
      </c>
      <c r="H11" s="8">
        <v>44573</v>
      </c>
      <c r="I11" s="7">
        <v>87.336297043010731</v>
      </c>
      <c r="J11" s="7">
        <v>185.33799999999999</v>
      </c>
      <c r="K11" s="7">
        <v>1.8179475806451613</v>
      </c>
      <c r="L11" s="7">
        <v>16.39</v>
      </c>
      <c r="M11" s="8">
        <v>44579</v>
      </c>
      <c r="N11" s="7">
        <v>27.875999999999998</v>
      </c>
      <c r="O11" s="9">
        <v>17</v>
      </c>
      <c r="P11" s="7">
        <v>6.8679999999999994</v>
      </c>
      <c r="Q11" s="8">
        <v>44582</v>
      </c>
      <c r="R11" s="7">
        <v>4.9320463709677425</v>
      </c>
      <c r="S11" s="7">
        <v>24.889662001233273</v>
      </c>
    </row>
    <row r="12" spans="1:19" x14ac:dyDescent="0.2">
      <c r="A12" s="1" t="s">
        <v>26</v>
      </c>
      <c r="B12" s="7">
        <v>1.8364827586206902</v>
      </c>
      <c r="C12" s="7">
        <v>16.105862068965518</v>
      </c>
      <c r="D12" s="7">
        <v>8.914115660919542</v>
      </c>
      <c r="E12" s="7">
        <v>21.97</v>
      </c>
      <c r="F12" s="8">
        <v>44249</v>
      </c>
      <c r="G12" s="7">
        <v>-3.6429999999999998</v>
      </c>
      <c r="H12" s="8">
        <v>44247</v>
      </c>
      <c r="I12" s="7">
        <v>76.64155172413794</v>
      </c>
      <c r="J12" s="7">
        <v>306.68899999999996</v>
      </c>
      <c r="K12" s="7">
        <v>1.6228627873563215</v>
      </c>
      <c r="L12" s="7">
        <v>14.22</v>
      </c>
      <c r="M12" s="8">
        <v>44253</v>
      </c>
      <c r="N12" s="7">
        <v>2.222</v>
      </c>
      <c r="O12" s="9">
        <v>7</v>
      </c>
      <c r="P12" s="7">
        <v>0.60600000000000009</v>
      </c>
      <c r="Q12" s="8">
        <v>44235</v>
      </c>
      <c r="R12" s="7">
        <v>8.0716185344827576</v>
      </c>
      <c r="S12" s="7">
        <v>45.319741681047574</v>
      </c>
    </row>
    <row r="13" spans="1:19" x14ac:dyDescent="0.2">
      <c r="A13" s="1" t="s">
        <v>27</v>
      </c>
      <c r="B13" s="7">
        <v>3.4028064516129044</v>
      </c>
      <c r="C13" s="7">
        <v>15.668870967741936</v>
      </c>
      <c r="D13" s="7">
        <v>9.5839206989247305</v>
      </c>
      <c r="E13" s="7">
        <v>22.9</v>
      </c>
      <c r="F13" s="8">
        <v>44266</v>
      </c>
      <c r="G13" s="7">
        <v>-1.214</v>
      </c>
      <c r="H13" s="8">
        <v>44258</v>
      </c>
      <c r="I13" s="7">
        <v>75.153151881720433</v>
      </c>
      <c r="J13" s="7">
        <v>435.36799999999999</v>
      </c>
      <c r="K13" s="7">
        <v>2.715448252688172</v>
      </c>
      <c r="L13" s="7">
        <v>26.39</v>
      </c>
      <c r="M13" s="8">
        <v>44257</v>
      </c>
      <c r="N13" s="7">
        <v>162.00399999999999</v>
      </c>
      <c r="O13" s="9">
        <v>15</v>
      </c>
      <c r="P13" s="7">
        <v>94.132000000000019</v>
      </c>
      <c r="Q13" s="8">
        <v>44271</v>
      </c>
      <c r="R13" s="7">
        <v>10.120711693548389</v>
      </c>
      <c r="S13" s="7">
        <v>73.872749693926792</v>
      </c>
    </row>
    <row r="14" spans="1:19" x14ac:dyDescent="0.2">
      <c r="A14" s="1" t="s">
        <v>28</v>
      </c>
      <c r="B14" s="7">
        <v>8.5328999999999997</v>
      </c>
      <c r="C14" s="7">
        <v>17.925666666666665</v>
      </c>
      <c r="D14" s="7">
        <v>13.192083333333333</v>
      </c>
      <c r="E14" s="7">
        <v>22.43</v>
      </c>
      <c r="F14" s="8">
        <v>44311</v>
      </c>
      <c r="G14" s="7">
        <v>-0.33200000000000002</v>
      </c>
      <c r="H14" s="8">
        <v>44290</v>
      </c>
      <c r="I14" s="7">
        <v>81.349993055555544</v>
      </c>
      <c r="J14" s="7">
        <v>444.73699999999997</v>
      </c>
      <c r="K14" s="7">
        <v>2.5761305555555558</v>
      </c>
      <c r="L14" s="7">
        <v>16.48</v>
      </c>
      <c r="M14" s="8">
        <v>44301</v>
      </c>
      <c r="N14" s="7">
        <v>118.78</v>
      </c>
      <c r="O14" s="9">
        <v>18</v>
      </c>
      <c r="P14" s="7">
        <v>25.250000000000018</v>
      </c>
      <c r="Q14" s="8">
        <v>44287</v>
      </c>
      <c r="R14" s="7">
        <v>13.420340277777777</v>
      </c>
      <c r="S14" s="7">
        <v>79.238627065423159</v>
      </c>
    </row>
    <row r="15" spans="1:19" x14ac:dyDescent="0.2">
      <c r="A15" s="1" t="s">
        <v>29</v>
      </c>
      <c r="B15" s="7">
        <v>11.37774193548387</v>
      </c>
      <c r="C15" s="7">
        <v>24.854193548387098</v>
      </c>
      <c r="D15" s="7">
        <v>18.248958333333334</v>
      </c>
      <c r="E15" s="7">
        <v>32.25</v>
      </c>
      <c r="F15" s="8">
        <v>44338</v>
      </c>
      <c r="G15" s="7">
        <v>8.77</v>
      </c>
      <c r="H15" s="8">
        <v>44322</v>
      </c>
      <c r="I15" s="7">
        <v>64.991498655913986</v>
      </c>
      <c r="J15" s="7">
        <v>702.66100000000006</v>
      </c>
      <c r="K15" s="7">
        <v>2.4778897849462367</v>
      </c>
      <c r="L15" s="7">
        <v>13.7</v>
      </c>
      <c r="M15" s="8">
        <v>44325</v>
      </c>
      <c r="N15" s="7">
        <v>39.188000000000002</v>
      </c>
      <c r="O15" s="9">
        <v>10</v>
      </c>
      <c r="P15" s="7">
        <v>8.08</v>
      </c>
      <c r="Q15" s="8">
        <v>44328</v>
      </c>
      <c r="R15" s="7">
        <v>18.499879032258061</v>
      </c>
      <c r="S15" s="7">
        <v>146.29874864440328</v>
      </c>
    </row>
    <row r="16" spans="1:19" x14ac:dyDescent="0.2">
      <c r="A16" s="1" t="s">
        <v>30</v>
      </c>
      <c r="B16" s="7">
        <v>12.157233333333334</v>
      </c>
      <c r="C16" s="7">
        <v>25.525000000000002</v>
      </c>
      <c r="D16" s="7">
        <v>18.639944444444446</v>
      </c>
      <c r="E16" s="7">
        <v>35.090000000000003</v>
      </c>
      <c r="F16" s="8">
        <v>44371</v>
      </c>
      <c r="G16" s="7">
        <v>5.6669999999999998</v>
      </c>
      <c r="H16" s="8">
        <v>44359</v>
      </c>
      <c r="I16" s="7">
        <v>68.124784722222188</v>
      </c>
      <c r="J16" s="7">
        <v>659.47799999999995</v>
      </c>
      <c r="K16" s="7">
        <v>1.9567152777777777</v>
      </c>
      <c r="L16" s="7">
        <v>14.4</v>
      </c>
      <c r="M16" s="8">
        <v>44372</v>
      </c>
      <c r="N16" s="7">
        <v>51.104000000000006</v>
      </c>
      <c r="O16" s="9">
        <v>9</v>
      </c>
      <c r="P16" s="7">
        <v>16.158000000000001</v>
      </c>
      <c r="Q16" s="8">
        <v>44372</v>
      </c>
      <c r="R16" s="7">
        <v>20.798875000000006</v>
      </c>
      <c r="S16" s="7">
        <v>136.57193122686698</v>
      </c>
    </row>
    <row r="17" spans="1:19" x14ac:dyDescent="0.2">
      <c r="A17" s="1" t="s">
        <v>31</v>
      </c>
      <c r="B17" s="7">
        <v>15.263548387096773</v>
      </c>
      <c r="C17" s="7">
        <v>31.302258064516128</v>
      </c>
      <c r="D17" s="7">
        <v>22.8338373655914</v>
      </c>
      <c r="E17" s="7">
        <v>37.5</v>
      </c>
      <c r="F17" s="8">
        <v>44408</v>
      </c>
      <c r="G17" s="7">
        <v>9.1</v>
      </c>
      <c r="H17" s="8">
        <v>44381</v>
      </c>
      <c r="I17" s="7">
        <v>57.624663978494638</v>
      </c>
      <c r="J17" s="7">
        <v>834.34400000000005</v>
      </c>
      <c r="K17" s="7">
        <v>2.6779610215053768</v>
      </c>
      <c r="L17" s="7">
        <v>14.57</v>
      </c>
      <c r="M17" s="8">
        <v>44398</v>
      </c>
      <c r="N17" s="7">
        <v>22.422000000000004</v>
      </c>
      <c r="O17" s="9">
        <v>8</v>
      </c>
      <c r="P17" s="7">
        <v>7.4740000000000002</v>
      </c>
      <c r="Q17" s="8">
        <v>44378</v>
      </c>
      <c r="R17" s="7">
        <v>25.772614247311825</v>
      </c>
      <c r="S17" s="7">
        <v>199.53135251486233</v>
      </c>
    </row>
    <row r="18" spans="1:19" x14ac:dyDescent="0.2">
      <c r="A18" s="1" t="s">
        <v>32</v>
      </c>
      <c r="B18" s="7">
        <v>15.17925806451613</v>
      </c>
      <c r="C18" s="7">
        <v>30.382580645161287</v>
      </c>
      <c r="D18" s="7">
        <v>22.547456989247308</v>
      </c>
      <c r="E18" s="7">
        <v>37.97</v>
      </c>
      <c r="F18" s="8">
        <v>44415</v>
      </c>
      <c r="G18" s="7">
        <v>6.6769999999999996</v>
      </c>
      <c r="H18" s="8">
        <v>44439</v>
      </c>
      <c r="I18" s="7">
        <v>58.893682795698915</v>
      </c>
      <c r="J18" s="7">
        <v>673.33800000000019</v>
      </c>
      <c r="K18" s="7">
        <v>2.41869623655914</v>
      </c>
      <c r="L18" s="7">
        <v>17.89</v>
      </c>
      <c r="M18" s="8">
        <v>44415</v>
      </c>
      <c r="N18" s="7">
        <v>23.026000000000007</v>
      </c>
      <c r="O18" s="9">
        <v>9</v>
      </c>
      <c r="P18" s="7">
        <v>9.4919999999999991</v>
      </c>
      <c r="Q18" s="8">
        <v>44416</v>
      </c>
      <c r="R18" s="7">
        <v>25.544630376344081</v>
      </c>
      <c r="S18" s="7">
        <v>165.19762400638277</v>
      </c>
    </row>
    <row r="19" spans="1:19" x14ac:dyDescent="0.2">
      <c r="A19" s="1" t="s">
        <v>33</v>
      </c>
      <c r="B19" s="7">
        <v>11.916566666666666</v>
      </c>
      <c r="C19" s="7">
        <v>26.356666666666669</v>
      </c>
      <c r="D19" s="7">
        <v>19.129856250000003</v>
      </c>
      <c r="E19" s="7">
        <v>33.07</v>
      </c>
      <c r="F19" s="8">
        <v>44452</v>
      </c>
      <c r="G19" s="7">
        <v>4.1859999999999999</v>
      </c>
      <c r="H19" s="8">
        <v>44469</v>
      </c>
      <c r="I19" s="7">
        <v>57.563986111111113</v>
      </c>
      <c r="J19" s="7">
        <v>517.86700000000008</v>
      </c>
      <c r="K19" s="7">
        <v>2.5023333333333326</v>
      </c>
      <c r="L19" s="7">
        <v>19.73</v>
      </c>
      <c r="M19" s="8">
        <v>44465</v>
      </c>
      <c r="N19" s="7">
        <v>7.07</v>
      </c>
      <c r="O19" s="9">
        <v>7</v>
      </c>
      <c r="P19" s="7">
        <v>2.02</v>
      </c>
      <c r="Q19" s="8">
        <v>44459</v>
      </c>
      <c r="R19" s="7">
        <v>21.859604166666667</v>
      </c>
      <c r="S19" s="7">
        <v>121.67206135595596</v>
      </c>
    </row>
    <row r="20" spans="1:19" x14ac:dyDescent="0.2">
      <c r="A20" s="1" t="s">
        <v>34</v>
      </c>
      <c r="B20" s="7">
        <v>6.7692258064516126</v>
      </c>
      <c r="C20" s="7">
        <v>18.938064516129028</v>
      </c>
      <c r="D20" s="7">
        <v>12.66338440860215</v>
      </c>
      <c r="E20" s="7">
        <v>24.25</v>
      </c>
      <c r="F20" s="8">
        <v>44475</v>
      </c>
      <c r="G20" s="7">
        <v>-0.875</v>
      </c>
      <c r="H20" s="8">
        <v>44486</v>
      </c>
      <c r="I20" s="7">
        <v>72.597923387096785</v>
      </c>
      <c r="J20" s="7">
        <v>344.06599999999992</v>
      </c>
      <c r="K20" s="7">
        <v>2.4131115591397845</v>
      </c>
      <c r="L20" s="7">
        <v>24.38</v>
      </c>
      <c r="M20" s="8">
        <v>44490</v>
      </c>
      <c r="N20" s="7">
        <v>30.728000000000009</v>
      </c>
      <c r="O20" s="9">
        <v>13</v>
      </c>
      <c r="P20" s="7">
        <v>13.533999999999999</v>
      </c>
      <c r="Q20" s="8">
        <v>44471</v>
      </c>
      <c r="R20" s="7">
        <v>13.941948924731184</v>
      </c>
      <c r="S20" s="7">
        <v>64.479732442509913</v>
      </c>
    </row>
    <row r="21" spans="1:19" x14ac:dyDescent="0.2">
      <c r="A21" s="1" t="s">
        <v>35</v>
      </c>
      <c r="B21" s="7">
        <v>4.3023666666666669</v>
      </c>
      <c r="C21" s="7">
        <v>14.699666666666667</v>
      </c>
      <c r="D21" s="7">
        <v>9.244164583333335</v>
      </c>
      <c r="E21" s="7">
        <v>21.84</v>
      </c>
      <c r="F21" s="8">
        <v>44501</v>
      </c>
      <c r="G21" s="7">
        <v>-3.9790000000000001</v>
      </c>
      <c r="H21" s="8">
        <v>44524</v>
      </c>
      <c r="I21" s="7">
        <v>86.252958333333353</v>
      </c>
      <c r="J21" s="7">
        <v>192.71699999999996</v>
      </c>
      <c r="K21" s="7">
        <v>1.6730881944444449</v>
      </c>
      <c r="L21" s="7">
        <v>12.12</v>
      </c>
      <c r="M21" s="8">
        <v>44506</v>
      </c>
      <c r="N21" s="7">
        <v>34.77600000000001</v>
      </c>
      <c r="O21" s="9">
        <v>19</v>
      </c>
      <c r="P21" s="7">
        <v>19.688000000000002</v>
      </c>
      <c r="Q21" s="8">
        <v>44507</v>
      </c>
      <c r="R21" s="7">
        <v>10.191355555555553</v>
      </c>
      <c r="S21" s="7">
        <v>27.787805367664969</v>
      </c>
    </row>
    <row r="22" spans="1:19" ht="13.5" thickBot="1" x14ac:dyDescent="0.25">
      <c r="A22" s="10" t="s">
        <v>36</v>
      </c>
      <c r="B22" s="11">
        <v>1.8827741935483875</v>
      </c>
      <c r="C22" s="11">
        <v>10.692967741935488</v>
      </c>
      <c r="D22" s="11">
        <v>6.4336505376344082</v>
      </c>
      <c r="E22" s="11">
        <v>14.8</v>
      </c>
      <c r="F22" s="12">
        <v>44544</v>
      </c>
      <c r="G22" s="11">
        <v>-2.8889999999999998</v>
      </c>
      <c r="H22" s="12">
        <v>44535</v>
      </c>
      <c r="I22" s="11">
        <v>82.405147849462352</v>
      </c>
      <c r="J22" s="11">
        <v>165.82199999999997</v>
      </c>
      <c r="K22" s="11">
        <v>2.1848286290322574</v>
      </c>
      <c r="L22" s="11">
        <v>16.73</v>
      </c>
      <c r="M22" s="12">
        <v>44538</v>
      </c>
      <c r="N22" s="11">
        <v>36.431999999999995</v>
      </c>
      <c r="O22" s="13">
        <v>17</v>
      </c>
      <c r="P22" s="11">
        <v>9.9359999999999999</v>
      </c>
      <c r="Q22" s="12">
        <v>44541</v>
      </c>
      <c r="R22" s="11">
        <v>6.5690678763440884</v>
      </c>
      <c r="S22" s="11">
        <v>26.734457058827427</v>
      </c>
    </row>
    <row r="23" spans="1:19" ht="13.5" thickTop="1" x14ac:dyDescent="0.2">
      <c r="A23" s="1" t="s">
        <v>37</v>
      </c>
      <c r="B23" s="7">
        <v>7.7382527746879255</v>
      </c>
      <c r="C23" s="7">
        <v>20.208225064886911</v>
      </c>
      <c r="D23" s="7">
        <v>13.863534074640549</v>
      </c>
      <c r="E23" s="7">
        <v>37.97</v>
      </c>
      <c r="F23" s="8">
        <v>44050</v>
      </c>
      <c r="G23" s="7">
        <v>-6.0730000000000004</v>
      </c>
      <c r="H23" s="8">
        <v>43842</v>
      </c>
      <c r="I23" s="7">
        <v>72.411303294813166</v>
      </c>
      <c r="J23" s="7">
        <v>5462.4250000000002</v>
      </c>
      <c r="K23" s="7">
        <v>2.2530844344152969</v>
      </c>
      <c r="L23" s="7">
        <v>26.39</v>
      </c>
      <c r="M23" s="8">
        <v>43892</v>
      </c>
      <c r="N23" s="7">
        <v>555.62799999999993</v>
      </c>
      <c r="O23" s="9">
        <v>149</v>
      </c>
      <c r="P23" s="7">
        <v>94.132000000000019</v>
      </c>
      <c r="Q23" s="8">
        <v>43906</v>
      </c>
      <c r="R23" s="7">
        <v>14.976891004665676</v>
      </c>
      <c r="S23" s="7">
        <v>1111.5944930591045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-0.875</v>
      </c>
      <c r="G28" s="3" t="s">
        <v>20</v>
      </c>
      <c r="H28" s="15">
        <v>44121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-0.33200000000000002</v>
      </c>
      <c r="G29" s="3" t="s">
        <v>20</v>
      </c>
      <c r="H29" s="15">
        <v>43925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195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10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15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1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6"/>
    <col min="2" max="2" width="6.140625" style="46" customWidth="1"/>
    <col min="3" max="4" width="7.5703125" style="46" bestFit="1" customWidth="1"/>
    <col min="5" max="5" width="6.42578125" style="46" bestFit="1" customWidth="1"/>
    <col min="6" max="6" width="7.5703125" style="46" customWidth="1"/>
    <col min="7" max="7" width="5.7109375" style="46" customWidth="1"/>
    <col min="8" max="8" width="7.5703125" style="46" customWidth="1"/>
    <col min="9" max="9" width="7.5703125" style="46" bestFit="1" customWidth="1"/>
    <col min="10" max="11" width="7.5703125" style="46" customWidth="1"/>
    <col min="12" max="12" width="8.140625" style="46" bestFit="1" customWidth="1"/>
    <col min="13" max="13" width="7.5703125" style="46" bestFit="1" customWidth="1"/>
    <col min="14" max="14" width="5.5703125" style="46" bestFit="1" customWidth="1"/>
    <col min="15" max="15" width="7.7109375" style="46" bestFit="1" customWidth="1"/>
    <col min="16" max="16" width="5.42578125" style="46" bestFit="1" customWidth="1"/>
    <col min="17" max="17" width="7.5703125" style="46" bestFit="1" customWidth="1"/>
    <col min="18" max="18" width="7.5703125" style="46" customWidth="1"/>
    <col min="19" max="19" width="8.42578125" style="46" customWidth="1"/>
    <col min="20" max="16384" width="11.42578125" style="46"/>
  </cols>
  <sheetData>
    <row r="1" spans="1:19" x14ac:dyDescent="0.2">
      <c r="B1" s="1" t="s">
        <v>64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47">
        <v>0.73422580645161284</v>
      </c>
      <c r="C11" s="47">
        <v>10.429064516129031</v>
      </c>
      <c r="D11" s="47">
        <v>5.7852755376344103</v>
      </c>
      <c r="E11" s="47">
        <v>19.510000000000002</v>
      </c>
      <c r="F11" s="48">
        <v>44588</v>
      </c>
      <c r="G11" s="47">
        <v>-6.3730000000000002</v>
      </c>
      <c r="H11" s="48">
        <v>44568</v>
      </c>
      <c r="I11" s="47">
        <v>77.948985215053753</v>
      </c>
      <c r="J11" s="47">
        <v>211.41800000000003</v>
      </c>
      <c r="K11" s="47">
        <v>2.7778104838709665</v>
      </c>
      <c r="L11" s="47">
        <v>20.21</v>
      </c>
      <c r="M11" s="48">
        <v>44583</v>
      </c>
      <c r="N11" s="47">
        <v>44.527999999999999</v>
      </c>
      <c r="O11" s="49">
        <v>11</v>
      </c>
      <c r="P11" s="47">
        <v>15.824000000000003</v>
      </c>
      <c r="Q11" s="48">
        <v>44586</v>
      </c>
      <c r="R11" s="47">
        <v>4.5590430107526894</v>
      </c>
      <c r="S11" s="47">
        <v>35.264840021317838</v>
      </c>
    </row>
    <row r="12" spans="1:19" x14ac:dyDescent="0.2">
      <c r="A12" s="1" t="s">
        <v>26</v>
      </c>
      <c r="B12" s="47">
        <v>4.5184285714285712</v>
      </c>
      <c r="C12" s="47">
        <v>14.573214285714284</v>
      </c>
      <c r="D12" s="47">
        <v>9.6458013392857129</v>
      </c>
      <c r="E12" s="47">
        <v>20.53</v>
      </c>
      <c r="F12" s="48">
        <v>44246</v>
      </c>
      <c r="G12" s="47">
        <v>-0.157</v>
      </c>
      <c r="H12" s="48">
        <v>44241</v>
      </c>
      <c r="I12" s="47">
        <v>79.369382440476201</v>
      </c>
      <c r="J12" s="47">
        <v>249.15300000000002</v>
      </c>
      <c r="K12" s="47">
        <v>2.8329404761904766</v>
      </c>
      <c r="L12" s="47">
        <v>16.350000000000001</v>
      </c>
      <c r="M12" s="48">
        <v>44247</v>
      </c>
      <c r="N12" s="47">
        <v>30.176000000000005</v>
      </c>
      <c r="O12" s="49">
        <v>9</v>
      </c>
      <c r="P12" s="47">
        <v>22.080000000000005</v>
      </c>
      <c r="Q12" s="48">
        <v>44249</v>
      </c>
      <c r="R12" s="47">
        <v>8.4904285714285717</v>
      </c>
      <c r="S12" s="47">
        <v>43.860669255720879</v>
      </c>
    </row>
    <row r="13" spans="1:19" x14ac:dyDescent="0.2">
      <c r="A13" s="1" t="s">
        <v>27</v>
      </c>
      <c r="B13" s="47">
        <v>3.4705483870967746</v>
      </c>
      <c r="C13" s="47">
        <v>15.345806451612903</v>
      </c>
      <c r="D13" s="47">
        <v>9.5054670698924717</v>
      </c>
      <c r="E13" s="47">
        <v>23.06</v>
      </c>
      <c r="F13" s="48">
        <v>44286</v>
      </c>
      <c r="G13" s="47">
        <v>-3.778</v>
      </c>
      <c r="H13" s="48">
        <v>44265</v>
      </c>
      <c r="I13" s="47">
        <v>69.371216397849452</v>
      </c>
      <c r="J13" s="47">
        <v>462.57100000000003</v>
      </c>
      <c r="K13" s="47">
        <v>3.0255107526881728</v>
      </c>
      <c r="L13" s="47">
        <v>15.87</v>
      </c>
      <c r="M13" s="48">
        <v>44276</v>
      </c>
      <c r="N13" s="47">
        <v>16.008000000000003</v>
      </c>
      <c r="O13" s="49">
        <v>7</v>
      </c>
      <c r="P13" s="47">
        <v>6.6240000000000014</v>
      </c>
      <c r="Q13" s="48">
        <v>44263</v>
      </c>
      <c r="R13" s="47">
        <v>9.4563319892473121</v>
      </c>
      <c r="S13" s="47">
        <v>80.09818808859832</v>
      </c>
    </row>
    <row r="14" spans="1:19" x14ac:dyDescent="0.2">
      <c r="A14" s="1" t="s">
        <v>28</v>
      </c>
      <c r="B14" s="47">
        <v>6.2730999999999995</v>
      </c>
      <c r="C14" s="47">
        <v>17.233333333333334</v>
      </c>
      <c r="D14" s="47">
        <v>11.495637500000004</v>
      </c>
      <c r="E14" s="47">
        <v>24.09</v>
      </c>
      <c r="F14" s="48">
        <v>44288</v>
      </c>
      <c r="G14" s="47">
        <v>-1.2529999999999999</v>
      </c>
      <c r="H14" s="48">
        <v>44299</v>
      </c>
      <c r="I14" s="47">
        <v>65.565798611111106</v>
      </c>
      <c r="J14" s="47">
        <v>516.29900000000009</v>
      </c>
      <c r="K14" s="47">
        <v>3.1832576388888891</v>
      </c>
      <c r="L14" s="47">
        <v>14.97</v>
      </c>
      <c r="M14" s="48">
        <v>44289</v>
      </c>
      <c r="N14" s="47">
        <v>27.416000000000004</v>
      </c>
      <c r="O14" s="49">
        <v>12</v>
      </c>
      <c r="P14" s="47">
        <v>7.5440000000000014</v>
      </c>
      <c r="Q14" s="48">
        <v>44313</v>
      </c>
      <c r="R14" s="47">
        <v>12.838215277777778</v>
      </c>
      <c r="S14" s="47">
        <v>98.388998552325418</v>
      </c>
    </row>
    <row r="15" spans="1:19" x14ac:dyDescent="0.2">
      <c r="A15" s="1" t="s">
        <v>29</v>
      </c>
      <c r="B15" s="47">
        <v>7.9830967741935472</v>
      </c>
      <c r="C15" s="47">
        <v>22.987096774193549</v>
      </c>
      <c r="D15" s="47">
        <v>15.447183467741937</v>
      </c>
      <c r="E15" s="47">
        <v>30.73</v>
      </c>
      <c r="F15" s="48">
        <v>44324</v>
      </c>
      <c r="G15" s="47">
        <v>1.7589999999999999</v>
      </c>
      <c r="H15" s="48">
        <v>44318</v>
      </c>
      <c r="I15" s="47">
        <v>62.521169354838712</v>
      </c>
      <c r="J15" s="47">
        <v>684.21600000000024</v>
      </c>
      <c r="K15" s="47">
        <v>2.3190752688172043</v>
      </c>
      <c r="L15" s="47">
        <v>14.61</v>
      </c>
      <c r="M15" s="48">
        <v>44326</v>
      </c>
      <c r="N15" s="47">
        <v>51.15</v>
      </c>
      <c r="O15" s="49">
        <v>9</v>
      </c>
      <c r="P15" s="47">
        <v>21.71</v>
      </c>
      <c r="Q15" s="48">
        <v>44347</v>
      </c>
      <c r="R15" s="47">
        <v>17.712379032258063</v>
      </c>
      <c r="S15" s="47">
        <v>137.79080268081395</v>
      </c>
    </row>
    <row r="16" spans="1:19" x14ac:dyDescent="0.2">
      <c r="A16" s="1" t="s">
        <v>30</v>
      </c>
      <c r="B16" s="47">
        <v>12.939000000000002</v>
      </c>
      <c r="C16" s="47">
        <v>27.351666666666674</v>
      </c>
      <c r="D16" s="47">
        <v>19.935479166666664</v>
      </c>
      <c r="E16" s="47">
        <v>34.700000000000003</v>
      </c>
      <c r="F16" s="48">
        <v>44361</v>
      </c>
      <c r="G16" s="47">
        <v>9</v>
      </c>
      <c r="H16" s="48">
        <v>44375</v>
      </c>
      <c r="I16" s="47">
        <v>65.209965277777798</v>
      </c>
      <c r="J16" s="47">
        <v>735.75399999999991</v>
      </c>
      <c r="K16" s="47">
        <v>2.2942673611111113</v>
      </c>
      <c r="L16" s="47">
        <v>17.559999999999999</v>
      </c>
      <c r="M16" s="48">
        <v>44365</v>
      </c>
      <c r="N16" s="47">
        <v>71.76400000000001</v>
      </c>
      <c r="O16" s="49">
        <v>12</v>
      </c>
      <c r="P16" s="47">
        <v>19.135999999999999</v>
      </c>
      <c r="Q16" s="48">
        <v>44350</v>
      </c>
      <c r="R16" s="47">
        <v>22.230597222222222</v>
      </c>
      <c r="S16" s="47">
        <v>159.79490446819599</v>
      </c>
    </row>
    <row r="17" spans="1:19" x14ac:dyDescent="0.2">
      <c r="A17" s="1" t="s">
        <v>31</v>
      </c>
      <c r="B17" s="47">
        <v>14.77806451612903</v>
      </c>
      <c r="C17" s="47">
        <v>30.178387096774195</v>
      </c>
      <c r="D17" s="47">
        <v>22.127822580645162</v>
      </c>
      <c r="E17" s="47">
        <v>39.01</v>
      </c>
      <c r="F17" s="48">
        <v>44399</v>
      </c>
      <c r="G17" s="47">
        <v>9.68</v>
      </c>
      <c r="H17" s="48">
        <v>44386</v>
      </c>
      <c r="I17" s="47">
        <v>56.396612903225801</v>
      </c>
      <c r="J17" s="47">
        <v>778.06100000000004</v>
      </c>
      <c r="K17" s="47">
        <v>2.7279173387096769</v>
      </c>
      <c r="L17" s="47">
        <v>12.67</v>
      </c>
      <c r="M17" s="48">
        <v>44384</v>
      </c>
      <c r="N17" s="47">
        <v>11.040000000000001</v>
      </c>
      <c r="O17" s="49">
        <v>2</v>
      </c>
      <c r="P17" s="47">
        <v>10.304</v>
      </c>
      <c r="Q17" s="48">
        <v>44397</v>
      </c>
      <c r="R17" s="47">
        <v>25.877956989247313</v>
      </c>
      <c r="S17" s="47">
        <v>193.34345890931615</v>
      </c>
    </row>
    <row r="18" spans="1:19" x14ac:dyDescent="0.2">
      <c r="A18" s="1" t="s">
        <v>32</v>
      </c>
      <c r="B18" s="47">
        <v>14.303548387096773</v>
      </c>
      <c r="C18" s="47">
        <v>30.200967741935479</v>
      </c>
      <c r="D18" s="47">
        <v>21.887338709677426</v>
      </c>
      <c r="E18" s="47">
        <v>39.090000000000003</v>
      </c>
      <c r="F18" s="48">
        <v>44422</v>
      </c>
      <c r="G18" s="47">
        <v>8.93</v>
      </c>
      <c r="H18" s="48">
        <v>44410</v>
      </c>
      <c r="I18" s="47">
        <v>56.761162634408599</v>
      </c>
      <c r="J18" s="47">
        <v>730.47600000000011</v>
      </c>
      <c r="K18" s="47">
        <v>2.3875356182795704</v>
      </c>
      <c r="L18" s="47">
        <v>12.52</v>
      </c>
      <c r="M18" s="48">
        <v>44425</v>
      </c>
      <c r="N18" s="47">
        <v>4.7839999999999998</v>
      </c>
      <c r="O18" s="49">
        <v>3</v>
      </c>
      <c r="P18" s="47">
        <v>3.1280000000000001</v>
      </c>
      <c r="Q18" s="48">
        <v>44419</v>
      </c>
      <c r="R18" s="47">
        <v>26.335625</v>
      </c>
      <c r="S18" s="47">
        <v>172.25211969315677</v>
      </c>
    </row>
    <row r="19" spans="1:19" x14ac:dyDescent="0.2">
      <c r="A19" s="1" t="s">
        <v>33</v>
      </c>
      <c r="B19" s="47">
        <v>13.425333333333333</v>
      </c>
      <c r="C19" s="47">
        <v>24.741</v>
      </c>
      <c r="D19" s="47">
        <v>18.742062499999996</v>
      </c>
      <c r="E19" s="47">
        <v>30.38</v>
      </c>
      <c r="F19" s="48">
        <v>44445</v>
      </c>
      <c r="G19" s="47">
        <v>8.4499999999999993</v>
      </c>
      <c r="H19" s="48">
        <v>44458</v>
      </c>
      <c r="I19" s="47">
        <v>74.367645833333341</v>
      </c>
      <c r="J19" s="47">
        <v>454.57600000000002</v>
      </c>
      <c r="K19" s="47">
        <v>1.9350916666666662</v>
      </c>
      <c r="L19" s="47">
        <v>15.82</v>
      </c>
      <c r="M19" s="48">
        <v>44448</v>
      </c>
      <c r="N19" s="47">
        <v>100.46599999999997</v>
      </c>
      <c r="O19" s="49">
        <v>12</v>
      </c>
      <c r="P19" s="47">
        <v>39.373999999999988</v>
      </c>
      <c r="Q19" s="48">
        <v>44440</v>
      </c>
      <c r="R19" s="47">
        <v>20.588833333333337</v>
      </c>
      <c r="S19" s="47">
        <v>93.677988513476265</v>
      </c>
    </row>
    <row r="20" spans="1:19" x14ac:dyDescent="0.2">
      <c r="A20" s="1" t="s">
        <v>34</v>
      </c>
      <c r="B20" s="47">
        <v>5.9396774193548394</v>
      </c>
      <c r="C20" s="47">
        <v>20.369354838709686</v>
      </c>
      <c r="D20" s="47">
        <v>13.243114919354841</v>
      </c>
      <c r="E20" s="47">
        <v>27.03</v>
      </c>
      <c r="F20" s="48">
        <v>44471</v>
      </c>
      <c r="G20" s="47">
        <v>-0.22600000000000001</v>
      </c>
      <c r="H20" s="48">
        <v>44493</v>
      </c>
      <c r="I20" s="47">
        <v>72.465416666666655</v>
      </c>
      <c r="J20" s="47">
        <v>381.56600000000003</v>
      </c>
      <c r="K20" s="47">
        <v>1.9175477150537634</v>
      </c>
      <c r="L20" s="47">
        <v>12.74</v>
      </c>
      <c r="M20" s="48">
        <v>44499</v>
      </c>
      <c r="N20" s="47">
        <v>21.896000000000001</v>
      </c>
      <c r="O20" s="49">
        <v>6</v>
      </c>
      <c r="P20" s="47">
        <v>9.7520000000000024</v>
      </c>
      <c r="Q20" s="48">
        <v>44472</v>
      </c>
      <c r="R20" s="47">
        <v>14.582224462365591</v>
      </c>
      <c r="S20" s="47">
        <v>67.398003939813819</v>
      </c>
    </row>
    <row r="21" spans="1:19" x14ac:dyDescent="0.2">
      <c r="A21" s="1" t="s">
        <v>35</v>
      </c>
      <c r="B21" s="47">
        <v>3.8413333333333339</v>
      </c>
      <c r="C21" s="47">
        <v>12.306199999999999</v>
      </c>
      <c r="D21" s="47">
        <v>8.1793416666666658</v>
      </c>
      <c r="E21" s="47">
        <v>16.57</v>
      </c>
      <c r="F21" s="48">
        <v>44502</v>
      </c>
      <c r="G21" s="47">
        <v>-3.2970000000000002</v>
      </c>
      <c r="H21" s="48">
        <v>44519</v>
      </c>
      <c r="I21" s="47">
        <v>77.21886111111111</v>
      </c>
      <c r="J21" s="47">
        <v>218.45799999999997</v>
      </c>
      <c r="K21" s="47">
        <v>3.5368569444444442</v>
      </c>
      <c r="L21" s="47">
        <v>16.77</v>
      </c>
      <c r="M21" s="48">
        <v>44527</v>
      </c>
      <c r="N21" s="47">
        <v>96.6</v>
      </c>
      <c r="O21" s="49">
        <v>15</v>
      </c>
      <c r="P21" s="47">
        <v>59.799999999999983</v>
      </c>
      <c r="Q21" s="48">
        <v>44523</v>
      </c>
      <c r="R21" s="47">
        <v>9.0291909722222208</v>
      </c>
      <c r="S21" s="47">
        <v>42.010308796518508</v>
      </c>
    </row>
    <row r="22" spans="1:19" ht="13.5" thickBot="1" x14ac:dyDescent="0.25">
      <c r="A22" s="10" t="s">
        <v>36</v>
      </c>
      <c r="B22" s="11">
        <v>1.975354838709678</v>
      </c>
      <c r="C22" s="11">
        <v>9.4314193548387077</v>
      </c>
      <c r="D22" s="11">
        <v>5.5927997311827955</v>
      </c>
      <c r="E22" s="11">
        <v>17.18</v>
      </c>
      <c r="F22" s="12">
        <v>44923</v>
      </c>
      <c r="G22" s="11">
        <v>-1.39</v>
      </c>
      <c r="H22" s="12">
        <v>44915</v>
      </c>
      <c r="I22" s="11">
        <v>90.476229838709671</v>
      </c>
      <c r="J22" s="11">
        <v>134.82499999999999</v>
      </c>
      <c r="K22" s="11">
        <v>2.0071364247311827</v>
      </c>
      <c r="L22" s="11">
        <v>20.260000000000002</v>
      </c>
      <c r="M22" s="12">
        <v>44905</v>
      </c>
      <c r="N22" s="11">
        <v>34.223999999999997</v>
      </c>
      <c r="O22" s="13">
        <v>21</v>
      </c>
      <c r="P22" s="11">
        <v>19.872</v>
      </c>
      <c r="Q22" s="12">
        <v>44900</v>
      </c>
      <c r="R22" s="11">
        <v>6.8085940860215057</v>
      </c>
      <c r="S22" s="11">
        <v>21.101212325878908</v>
      </c>
    </row>
    <row r="23" spans="1:19" ht="13.5" thickTop="1" x14ac:dyDescent="0.2">
      <c r="A23" s="1" t="s">
        <v>37</v>
      </c>
      <c r="B23" s="47">
        <v>7.5151426139272912</v>
      </c>
      <c r="C23" s="47">
        <v>19.595625921658986</v>
      </c>
      <c r="D23" s="47">
        <v>13.465610349062338</v>
      </c>
      <c r="E23" s="47">
        <v>39.090000000000003</v>
      </c>
      <c r="F23" s="48">
        <v>44422</v>
      </c>
      <c r="G23" s="47">
        <v>-6.3730000000000002</v>
      </c>
      <c r="H23" s="48">
        <v>44203</v>
      </c>
      <c r="I23" s="47">
        <v>70.639370523713509</v>
      </c>
      <c r="J23" s="47">
        <v>5557.3729999999996</v>
      </c>
      <c r="K23" s="47">
        <v>2.5787456407876772</v>
      </c>
      <c r="L23" s="47">
        <v>20.260000000000002</v>
      </c>
      <c r="M23" s="48">
        <v>44540</v>
      </c>
      <c r="N23" s="47">
        <v>510.05199999999996</v>
      </c>
      <c r="O23" s="49">
        <v>119</v>
      </c>
      <c r="P23" s="47">
        <v>59.799999999999983</v>
      </c>
      <c r="Q23" s="48">
        <v>44523</v>
      </c>
      <c r="R23" s="47">
        <v>14.875784995573049</v>
      </c>
      <c r="S23" s="47">
        <v>1144.9814952451329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-0.22600000000000001</v>
      </c>
      <c r="G28" s="3" t="s">
        <v>20</v>
      </c>
      <c r="H28" s="15">
        <v>44493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-1.2529999999999999</v>
      </c>
      <c r="G29" s="3" t="s">
        <v>20</v>
      </c>
      <c r="H29" s="15">
        <v>44299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193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6">
        <v>-1</v>
      </c>
      <c r="C34" s="46" t="s">
        <v>44</v>
      </c>
      <c r="D34" s="50">
        <v>0</v>
      </c>
      <c r="E34" s="46" t="s">
        <v>20</v>
      </c>
      <c r="F34" s="19">
        <v>16</v>
      </c>
      <c r="G34" s="3" t="s">
        <v>42</v>
      </c>
      <c r="H34" s="3"/>
      <c r="I34" s="3"/>
      <c r="J34" s="3"/>
    </row>
    <row r="35" spans="1:10" x14ac:dyDescent="0.2">
      <c r="A35" s="3"/>
      <c r="B35" s="46">
        <v>-2.5</v>
      </c>
      <c r="C35" s="46" t="s">
        <v>45</v>
      </c>
      <c r="D35" s="50">
        <v>-1</v>
      </c>
      <c r="E35" s="46" t="s">
        <v>20</v>
      </c>
      <c r="F35" s="19">
        <v>8</v>
      </c>
      <c r="G35" s="3" t="s">
        <v>42</v>
      </c>
      <c r="H35" s="3"/>
      <c r="I35" s="3"/>
      <c r="J35" s="3"/>
    </row>
    <row r="36" spans="1:10" x14ac:dyDescent="0.2">
      <c r="A36" s="3"/>
      <c r="B36" s="19">
        <v>-5</v>
      </c>
      <c r="C36" s="19" t="s">
        <v>45</v>
      </c>
      <c r="D36" s="29">
        <v>-2.5</v>
      </c>
      <c r="E36" s="3" t="s">
        <v>20</v>
      </c>
      <c r="F36" s="19">
        <v>6</v>
      </c>
      <c r="G36" s="3" t="s">
        <v>42</v>
      </c>
      <c r="H36" s="3"/>
      <c r="I36" s="3"/>
      <c r="J36" s="3"/>
    </row>
    <row r="37" spans="1:10" x14ac:dyDescent="0.2">
      <c r="A37" s="3"/>
      <c r="C37" s="19" t="s">
        <v>46</v>
      </c>
      <c r="D37" s="50">
        <v>-5</v>
      </c>
      <c r="E37" s="46" t="s">
        <v>20</v>
      </c>
      <c r="F37" s="19">
        <v>2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Joaquin Huete Cuevas</cp:lastModifiedBy>
  <dcterms:created xsi:type="dcterms:W3CDTF">1996-11-27T10:00:04Z</dcterms:created>
  <dcterms:modified xsi:type="dcterms:W3CDTF">2025-01-23T08:29:17Z</dcterms:modified>
</cp:coreProperties>
</file>