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120" yWindow="30" windowWidth="12525" windowHeight="10095" firstSheet="7" activeTab="18"/>
  </bookViews>
  <sheets>
    <sheet name="2007" sheetId="1" r:id="rId1"/>
    <sheet name="2008" sheetId="2" r:id="rId2"/>
    <sheet name="2009" sheetId="3" r:id="rId3"/>
    <sheet name="2010" sheetId="6" r:id="rId4"/>
    <sheet name="2011" sheetId="7" r:id="rId5"/>
    <sheet name="2012" sheetId="8" r:id="rId6"/>
    <sheet name="2013" sheetId="9" r:id="rId7"/>
    <sheet name="2014" sheetId="10" r:id="rId8"/>
    <sheet name="2015" sheetId="11" r:id="rId9"/>
    <sheet name="2016" sheetId="12" r:id="rId10"/>
    <sheet name="2017-incompleto" sheetId="13" r:id="rId11"/>
    <sheet name="2018" sheetId="14" r:id="rId12"/>
    <sheet name="2019" sheetId="15" r:id="rId13"/>
    <sheet name="2020" sheetId="16" r:id="rId14"/>
    <sheet name="2021" sheetId="17" r:id="rId15"/>
    <sheet name="2022" sheetId="18" r:id="rId16"/>
    <sheet name="2023" sheetId="20" r:id="rId17"/>
    <sheet name="2024" sheetId="21" r:id="rId18"/>
    <sheet name="Resumen" sheetId="5" r:id="rId19"/>
    <sheet name="Leyenda" sheetId="19" r:id="rId20"/>
  </sheets>
  <calcPr calcId="162913"/>
</workbook>
</file>

<file path=xl/calcChain.xml><?xml version="1.0" encoding="utf-8"?>
<calcChain xmlns="http://schemas.openxmlformats.org/spreadsheetml/2006/main">
  <c r="Z22" i="5" l="1"/>
  <c r="Y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Z21" i="5"/>
  <c r="Y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Z20" i="5"/>
  <c r="Y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Z19" i="5"/>
  <c r="Y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Z18" i="5"/>
  <c r="Y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Z17" i="5"/>
  <c r="Y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Z16" i="5"/>
  <c r="Y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Z15" i="5"/>
  <c r="Y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Z14" i="5"/>
  <c r="Y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Z13" i="5"/>
  <c r="Y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Z12" i="5"/>
  <c r="Y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Z11" i="5"/>
  <c r="Y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Z23" i="5" l="1"/>
  <c r="P23" i="5"/>
  <c r="I23" i="5"/>
  <c r="Y23" i="5"/>
  <c r="N23" i="5"/>
  <c r="J23" i="5"/>
  <c r="F23" i="5"/>
  <c r="V23" i="5"/>
  <c r="H23" i="5"/>
  <c r="T23" i="5"/>
  <c r="R23" i="5"/>
  <c r="B23" i="5"/>
  <c r="L23" i="5"/>
  <c r="D23" i="5"/>
</calcChain>
</file>

<file path=xl/sharedStrings.xml><?xml version="1.0" encoding="utf-8"?>
<sst xmlns="http://schemas.openxmlformats.org/spreadsheetml/2006/main" count="1415" uniqueCount="159">
  <si>
    <t>AÑO 2007</t>
  </si>
  <si>
    <t xml:space="preserve">RESUMEN ANUAL POR PERIODOS MENSUALES. </t>
  </si>
  <si>
    <t>Valores medios de los parámetros, precipitación, radiación y ET0 acumulada.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</si>
  <si>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</si>
  <si>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</si>
  <si>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</si>
  <si>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</si>
  <si>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</si>
  <si>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</si>
  <si>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</si>
  <si>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</si>
  <si>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</si>
  <si>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</si>
  <si>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</si>
  <si>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</si>
  <si>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</si>
  <si>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</si>
  <si>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</si>
  <si>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</si>
  <si>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</si>
  <si>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</si>
  <si>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</si>
  <si>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</si>
  <si>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</si>
  <si>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</si>
  <si>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</si>
  <si>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</si>
  <si>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</si>
  <si>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</si>
  <si>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</si>
  <si>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</si>
  <si>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</si>
  <si>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</si>
  <si>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</si>
  <si>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</si>
  <si>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</si>
  <si>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</si>
  <si>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</si>
  <si>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</si>
  <si>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</si>
  <si>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</si>
  <si>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</si>
  <si>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</si>
  <si>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</si>
  <si>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Datos desde 05 junio</t>
  </si>
  <si>
    <t>ESTACIÓN AGROCLIMÁTICA "LA LASTRA"</t>
  </si>
  <si>
    <t>CALAHORRA.  AÑO 2008</t>
  </si>
  <si>
    <t>AÑO 2009</t>
  </si>
  <si>
    <t>error</t>
  </si>
  <si>
    <t>(ºC)</t>
  </si>
  <si>
    <t xml:space="preserve">CALAHORRA  </t>
  </si>
  <si>
    <t>AÑO 2010</t>
  </si>
  <si>
    <t>AÑO 2011</t>
  </si>
  <si>
    <t>AÑO 2012</t>
  </si>
  <si>
    <t>CALAHORRA</t>
  </si>
  <si>
    <t>AÑO 2013</t>
  </si>
  <si>
    <t>Ts med</t>
  </si>
  <si>
    <t>a</t>
  </si>
  <si>
    <t>AÑOS</t>
  </si>
  <si>
    <t>ESTACIÓN AGROCLIMÁTICA "La Lastra"</t>
  </si>
  <si>
    <t>Calahorra.  AÑO 2009</t>
  </si>
  <si>
    <t>ESTACIÓN AGROCLIMÁTICA "CALAHORRA"</t>
  </si>
  <si>
    <t>LA LASTRA.  AÑO 2007</t>
  </si>
  <si>
    <t>AÑO 2014</t>
  </si>
  <si>
    <t>Nd</t>
  </si>
  <si>
    <t>Tsmed</t>
  </si>
  <si>
    <t>AÑO 2015</t>
  </si>
  <si>
    <t>ANÁLISIS LLUVIA</t>
  </si>
  <si>
    <t>P Max</t>
  </si>
  <si>
    <t>P Min</t>
  </si>
  <si>
    <t>(mm)</t>
  </si>
  <si>
    <t>AÑO 2016</t>
  </si>
  <si>
    <t>AÑO 2017</t>
  </si>
  <si>
    <t>faltan datos desde 25/02 a 02/03</t>
  </si>
  <si>
    <t>faltan datos desde 14/04 hasta 25/05</t>
  </si>
  <si>
    <t>Desde 09/09 sin datos. Estación desinstalada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</si>
  <si>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</si>
  <si>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</si>
  <si>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</si>
  <si>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</si>
  <si>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</si>
  <si>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</si>
  <si>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</si>
  <si>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</si>
  <si>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</si>
  <si>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</si>
  <si>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</si>
  <si>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</si>
  <si>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</si>
  <si>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</si>
  <si>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</si>
  <si>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</si>
  <si>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</si>
  <si>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</si>
  <si>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</si>
  <si>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</si>
  <si>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</si>
  <si>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</si>
  <si>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</si>
  <si>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</si>
  <si>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</si>
  <si>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</si>
  <si>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</si>
  <si>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</si>
  <si>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</si>
  <si>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</si>
  <si>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</si>
  <si>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</si>
  <si>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LA LASTRA</t>
  </si>
  <si>
    <t xml:space="preserve">MUNICIPIO: </t>
  </si>
  <si>
    <t>Ts10 med</t>
  </si>
  <si>
    <t>Ts30 med</t>
  </si>
  <si>
    <t>Calahorra</t>
  </si>
  <si>
    <t>25-ene.</t>
  </si>
  <si>
    <t>21-ene.</t>
  </si>
  <si>
    <t>06-ene.</t>
  </si>
  <si>
    <t>05-ene.</t>
  </si>
  <si>
    <t>20-feb.</t>
  </si>
  <si>
    <t>04-feb.</t>
  </si>
  <si>
    <t>10-feb.</t>
  </si>
  <si>
    <t>25-feb.</t>
  </si>
  <si>
    <t>22-mar.</t>
  </si>
  <si>
    <t>06-mar.</t>
  </si>
  <si>
    <t>03-mar.</t>
  </si>
  <si>
    <t>26-mar.</t>
  </si>
  <si>
    <t>13-abr.</t>
  </si>
  <si>
    <t>19-abr.</t>
  </si>
  <si>
    <t>08-abr.</t>
  </si>
  <si>
    <t>26-abr.</t>
  </si>
  <si>
    <t>29-may.</t>
  </si>
  <si>
    <t>02-may.</t>
  </si>
  <si>
    <t>13-may.</t>
  </si>
  <si>
    <t>17-may.</t>
  </si>
  <si>
    <t>06-jun.</t>
  </si>
  <si>
    <t>13-jun.</t>
  </si>
  <si>
    <t>26-jun.</t>
  </si>
  <si>
    <t>09-jun.</t>
  </si>
  <si>
    <t>31-jul.</t>
  </si>
  <si>
    <t>03-jul.</t>
  </si>
  <si>
    <t>05-jul.</t>
  </si>
  <si>
    <t>11-ago.</t>
  </si>
  <si>
    <t>19-ago.</t>
  </si>
  <si>
    <t>13-ago.</t>
  </si>
  <si>
    <t>29-ago.</t>
  </si>
  <si>
    <t>02-sep.</t>
  </si>
  <si>
    <t>29-sep.</t>
  </si>
  <si>
    <t>26-sep.</t>
  </si>
  <si>
    <t>20-sep.</t>
  </si>
  <si>
    <t>09-oct.</t>
  </si>
  <si>
    <t>05-oct.</t>
  </si>
  <si>
    <t>07-oct.</t>
  </si>
  <si>
    <t>30-oct.</t>
  </si>
  <si>
    <t>05-nov.</t>
  </si>
  <si>
    <t>28-nov.</t>
  </si>
  <si>
    <t>24-nov.</t>
  </si>
  <si>
    <t>22-nov.</t>
  </si>
  <si>
    <t>06-dic.</t>
  </si>
  <si>
    <t>17-dic.</t>
  </si>
  <si>
    <t>08-dic.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</si>
</sst>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2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4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4" applyNumberFormat="0" applyAlignment="0" applyProtection="0"/>
    <xf numFmtId="0" fontId="13" fillId="21" borderId="5" applyNumberFormat="0" applyAlignment="0" applyProtection="0"/>
    <xf numFmtId="0" fontId="14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6" fillId="28" borderId="4" applyNumberFormat="0" applyAlignment="0" applyProtection="0"/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0" fillId="31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15" fillId="0" borderId="10" applyNumberFormat="0" applyFill="0" applyAlignment="0" applyProtection="0"/>
    <xf numFmtId="0" fontId="24" fillId="0" borderId="11" applyNumberFormat="0" applyFill="0" applyAlignment="0" applyProtection="0"/>
    <xf numFmtId="0" fontId="2" fillId="0" borderId="0" applyNumberFormat="0" applyFont="0" applyFill="0" applyBorder="0" applyProtection="0">
      <alignment wrapText="1"/>
    </xf>
    <xf numFmtId="0" fontId="25" fillId="0" borderId="0" applyNumberFormat="0" applyFont="0" applyFill="0" applyBorder="0" applyProtection="0">
      <alignment wrapText="1"/>
    </xf>
  </cellStyleXfs>
  <cellXfs count="64">
    <xf numFmtId="0" fontId="0" fillId="0" borderId="0" xfId="0"/>
    <xf numFmtId="0" fontId="1" fillId="0" borderId="0" xfId="0" applyFont="1" applyFill="1" applyBorder="1"/>
    <xf numFmtId="0" fontId="1" fillId="0" borderId="0" xfId="0" applyFont="1"/>
    <xf numFmtId="0" fontId="2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1" fillId="0" borderId="3" xfId="0" applyFont="1" applyFill="1" applyBorder="1"/>
    <xf numFmtId="164" fontId="2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" fontId="2" fillId="0" borderId="3" xfId="0" applyNumberFormat="1" applyFont="1" applyFill="1" applyBorder="1" applyAlignment="1">
      <alignment horizontal="right"/>
    </xf>
    <xf numFmtId="0" fontId="3" fillId="0" borderId="0" xfId="0" applyFont="1" applyFill="1" applyBorder="1"/>
    <xf numFmtId="16" fontId="2" fillId="0" borderId="0" xfId="0" applyNumberFormat="1" applyFont="1" applyFill="1" applyBorder="1"/>
    <xf numFmtId="14" fontId="2" fillId="0" borderId="0" xfId="0" applyNumberFormat="1" applyFont="1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1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0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164" fontId="4" fillId="0" borderId="0" xfId="0" applyNumberFormat="1" applyFont="1"/>
    <xf numFmtId="165" fontId="4" fillId="0" borderId="0" xfId="0" applyNumberFormat="1" applyFont="1"/>
    <xf numFmtId="1" fontId="4" fillId="0" borderId="0" xfId="0" applyNumberFormat="1" applyFont="1"/>
    <xf numFmtId="0" fontId="4" fillId="0" borderId="0" xfId="0" applyFont="1" applyFill="1" applyBorder="1" applyAlignment="1">
      <alignment horizontal="right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45" applyFont="1" applyFill="1" applyBorder="1">
      <alignment wrapText="1"/>
    </xf>
    <xf numFmtId="0" fontId="1" fillId="0" borderId="0" xfId="0" applyFont="1" applyFill="1" applyBorder="1" applyAlignment="1">
      <alignment horizontal="right"/>
    </xf>
    <xf numFmtId="0" fontId="2" fillId="0" borderId="0" xfId="45" applyFont="1" applyFill="1" applyBorder="1" applyAlignment="1"/>
    <xf numFmtId="0" fontId="0" fillId="0" borderId="0" xfId="46" applyFont="1">
      <alignment wrapText="1"/>
    </xf>
    <xf numFmtId="0" fontId="0" fillId="0" borderId="0" xfId="0" applyAlignment="1"/>
    <xf numFmtId="0" fontId="1" fillId="0" borderId="12" xfId="0" applyFont="1" applyFill="1" applyBorder="1"/>
    <xf numFmtId="0" fontId="0" fillId="0" borderId="13" xfId="0" applyBorder="1"/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/>
    <cellStyle name="Normal 2 2" xfId="33"/>
    <cellStyle name="Normal 3" xfId="34"/>
    <cellStyle name="Normal 4" xfId="35"/>
    <cellStyle name="Normal 5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  <cellStyle name="XLConnect.String" xfId="45"/>
    <cellStyle name="XLConnect.String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opLeftCell="D1"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0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61</v>
      </c>
    </row>
    <row r="7" spans="1:20" x14ac:dyDescent="0.2">
      <c r="B7" s="1" t="s">
        <v>62</v>
      </c>
    </row>
    <row r="9" spans="1:20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20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20" x14ac:dyDescent="0.2">
      <c r="A11" s="1" t="s">
        <v>22</v>
      </c>
      <c r="B11" s="7"/>
      <c r="C11" s="7"/>
      <c r="D11" s="7"/>
      <c r="E11" s="7"/>
      <c r="F11" s="8"/>
      <c r="G11" s="7"/>
      <c r="H11" s="8"/>
      <c r="I11" s="7"/>
      <c r="J11" s="7"/>
      <c r="K11" s="7"/>
      <c r="L11" s="7"/>
      <c r="M11" s="8"/>
      <c r="N11" s="7"/>
      <c r="O11" s="9"/>
      <c r="P11" s="7"/>
      <c r="Q11" s="8"/>
      <c r="R11" s="7"/>
      <c r="S11" s="7"/>
    </row>
    <row r="12" spans="1:20" x14ac:dyDescent="0.2">
      <c r="A12" s="1" t="s">
        <v>23</v>
      </c>
      <c r="B12" s="7"/>
      <c r="C12" s="7"/>
      <c r="D12" s="7"/>
      <c r="E12" s="7"/>
      <c r="F12" s="8"/>
      <c r="G12" s="7"/>
      <c r="H12" s="8"/>
      <c r="I12" s="7"/>
      <c r="J12" s="7"/>
      <c r="K12" s="7"/>
      <c r="L12" s="7"/>
      <c r="M12" s="8"/>
      <c r="N12" s="7"/>
      <c r="O12" s="9"/>
      <c r="P12" s="7"/>
      <c r="Q12" s="8"/>
      <c r="R12" s="7"/>
      <c r="S12" s="7"/>
    </row>
    <row r="13" spans="1:20" x14ac:dyDescent="0.2">
      <c r="A13" s="1" t="s">
        <v>24</v>
      </c>
      <c r="B13" s="7"/>
      <c r="C13" s="7"/>
      <c r="D13" s="7"/>
      <c r="E13" s="7"/>
      <c r="F13" s="8"/>
      <c r="G13" s="7"/>
      <c r="H13" s="8"/>
      <c r="I13" s="7"/>
      <c r="J13" s="7"/>
      <c r="K13" s="7"/>
      <c r="L13" s="7"/>
      <c r="M13" s="8"/>
      <c r="N13" s="7"/>
      <c r="O13" s="9"/>
      <c r="P13" s="7"/>
      <c r="Q13" s="8"/>
      <c r="R13" s="7"/>
      <c r="S13" s="7"/>
    </row>
    <row r="14" spans="1:20" x14ac:dyDescent="0.2">
      <c r="A14" s="1" t="s">
        <v>25</v>
      </c>
      <c r="B14" s="7"/>
      <c r="C14" s="7"/>
      <c r="D14" s="7"/>
      <c r="E14" s="7"/>
      <c r="F14" s="8"/>
      <c r="G14" s="7"/>
      <c r="H14" s="8"/>
      <c r="I14" s="7"/>
      <c r="J14" s="7"/>
      <c r="K14" s="7"/>
      <c r="L14" s="7"/>
      <c r="M14" s="8"/>
      <c r="N14" s="7"/>
      <c r="O14" s="9"/>
      <c r="P14" s="7"/>
      <c r="Q14" s="8"/>
      <c r="R14" s="7"/>
      <c r="S14" s="7"/>
    </row>
    <row r="15" spans="1:20" x14ac:dyDescent="0.2">
      <c r="A15" s="1" t="s">
        <v>26</v>
      </c>
      <c r="B15" s="7"/>
      <c r="C15" s="7"/>
      <c r="D15" s="7"/>
      <c r="E15" s="7"/>
      <c r="F15" s="8"/>
      <c r="G15" s="7"/>
      <c r="H15" s="8"/>
      <c r="I15" s="7"/>
      <c r="J15" s="7"/>
      <c r="K15" s="7"/>
      <c r="L15" s="7"/>
      <c r="M15" s="8"/>
      <c r="N15" s="7"/>
      <c r="O15" s="9"/>
      <c r="P15" s="7"/>
      <c r="Q15" s="8"/>
      <c r="R15" s="7"/>
      <c r="S15" s="7"/>
    </row>
    <row r="16" spans="1:20" x14ac:dyDescent="0.2">
      <c r="A16" s="1" t="s">
        <v>27</v>
      </c>
      <c r="B16" s="7">
        <v>13.686249999999999</v>
      </c>
      <c r="C16" s="7">
        <v>27.883333333333336</v>
      </c>
      <c r="D16" s="7">
        <v>20.557083333333331</v>
      </c>
      <c r="E16" s="7">
        <v>34.31</v>
      </c>
      <c r="F16" s="8">
        <v>41820</v>
      </c>
      <c r="G16" s="7">
        <v>9.4</v>
      </c>
      <c r="H16" s="8">
        <v>41818</v>
      </c>
      <c r="I16" s="7">
        <v>59.468333333333327</v>
      </c>
      <c r="J16" s="7">
        <v>582.64</v>
      </c>
      <c r="K16" s="7">
        <v>1.8887499999999999</v>
      </c>
      <c r="L16" s="7">
        <v>13.94</v>
      </c>
      <c r="M16" s="8">
        <v>41802</v>
      </c>
      <c r="N16" s="7">
        <v>20.2</v>
      </c>
      <c r="O16" s="9">
        <v>7</v>
      </c>
      <c r="P16" s="7">
        <v>6.46</v>
      </c>
      <c r="Q16" s="8">
        <v>41802</v>
      </c>
      <c r="R16" s="7">
        <v>24.280833333333334</v>
      </c>
      <c r="S16" s="7">
        <v>130.47763630627873</v>
      </c>
      <c r="T16" s="21" t="s">
        <v>44</v>
      </c>
    </row>
    <row r="17" spans="1:19" x14ac:dyDescent="0.2">
      <c r="A17" s="1" t="s">
        <v>28</v>
      </c>
      <c r="B17" s="7">
        <v>14.824193548387097</v>
      </c>
      <c r="C17" s="7">
        <v>29.905161290322582</v>
      </c>
      <c r="D17" s="7">
        <v>21.979354838709678</v>
      </c>
      <c r="E17" s="7">
        <v>35.880000000000003</v>
      </c>
      <c r="F17" s="8">
        <v>41846</v>
      </c>
      <c r="G17" s="7">
        <v>10.93</v>
      </c>
      <c r="H17" s="8">
        <v>41830</v>
      </c>
      <c r="I17" s="7">
        <v>52.344193548387103</v>
      </c>
      <c r="J17" s="7">
        <v>822.9</v>
      </c>
      <c r="K17" s="7">
        <v>2.5532258064516125</v>
      </c>
      <c r="L17" s="7">
        <v>12.21</v>
      </c>
      <c r="M17" s="8">
        <v>41836</v>
      </c>
      <c r="N17" s="7">
        <v>3.43</v>
      </c>
      <c r="O17" s="9">
        <v>2</v>
      </c>
      <c r="P17" s="7">
        <v>3.23</v>
      </c>
      <c r="Q17" s="8">
        <v>41821</v>
      </c>
      <c r="R17" s="7">
        <v>26.73935483870968</v>
      </c>
      <c r="S17" s="7">
        <v>197.05707580649459</v>
      </c>
    </row>
    <row r="18" spans="1:19" x14ac:dyDescent="0.2">
      <c r="A18" s="1" t="s">
        <v>29</v>
      </c>
      <c r="B18" s="7">
        <v>14.837419354838712</v>
      </c>
      <c r="C18" s="7">
        <v>28.481935483870966</v>
      </c>
      <c r="D18" s="7">
        <v>21.146129032258067</v>
      </c>
      <c r="E18" s="7">
        <v>38.01</v>
      </c>
      <c r="F18" s="8">
        <v>41879</v>
      </c>
      <c r="G18" s="7">
        <v>10.73</v>
      </c>
      <c r="H18" s="8">
        <v>41868</v>
      </c>
      <c r="I18" s="7">
        <v>55.26</v>
      </c>
      <c r="J18" s="7">
        <v>663.82</v>
      </c>
      <c r="K18" s="7">
        <v>2.612903225806452</v>
      </c>
      <c r="L18" s="7">
        <v>12.37</v>
      </c>
      <c r="M18" s="8">
        <v>41872</v>
      </c>
      <c r="N18" s="7">
        <v>10.3</v>
      </c>
      <c r="O18" s="9">
        <v>5</v>
      </c>
      <c r="P18" s="7">
        <v>4.8499999999999996</v>
      </c>
      <c r="Q18" s="8">
        <v>41876</v>
      </c>
      <c r="R18" s="7">
        <v>25.283548387096779</v>
      </c>
      <c r="S18" s="7">
        <v>163.37530101023981</v>
      </c>
    </row>
    <row r="19" spans="1:19" x14ac:dyDescent="0.2">
      <c r="A19" s="1" t="s">
        <v>30</v>
      </c>
      <c r="B19" s="7">
        <v>12.382</v>
      </c>
      <c r="C19" s="7">
        <v>25.391666666666666</v>
      </c>
      <c r="D19" s="7">
        <v>18.395</v>
      </c>
      <c r="E19" s="7">
        <v>31.05</v>
      </c>
      <c r="F19" s="8">
        <v>41891</v>
      </c>
      <c r="G19" s="7">
        <v>5.08</v>
      </c>
      <c r="H19" s="8">
        <v>41910</v>
      </c>
      <c r="I19" s="7">
        <v>60.040333333333344</v>
      </c>
      <c r="J19" s="7">
        <v>529.34</v>
      </c>
      <c r="K19" s="7">
        <v>2.464</v>
      </c>
      <c r="L19" s="7">
        <v>10.210000000000001</v>
      </c>
      <c r="M19" s="8">
        <v>41886</v>
      </c>
      <c r="N19" s="7">
        <v>2.02</v>
      </c>
      <c r="O19" s="9">
        <v>2</v>
      </c>
      <c r="P19" s="7">
        <v>1.82</v>
      </c>
      <c r="Q19" s="8">
        <v>41899</v>
      </c>
      <c r="R19" s="7">
        <v>22.066999999999997</v>
      </c>
      <c r="S19" s="7">
        <v>123.6638948677233</v>
      </c>
    </row>
    <row r="20" spans="1:19" x14ac:dyDescent="0.2">
      <c r="A20" s="1" t="s">
        <v>31</v>
      </c>
      <c r="B20" s="7">
        <v>9.5483870967741939</v>
      </c>
      <c r="C20" s="7">
        <v>20.20548387096774</v>
      </c>
      <c r="D20" s="7">
        <v>14.176129032258064</v>
      </c>
      <c r="E20" s="7">
        <v>26.6</v>
      </c>
      <c r="F20" s="8">
        <v>41913</v>
      </c>
      <c r="G20" s="7">
        <v>1.68</v>
      </c>
      <c r="H20" s="8">
        <v>41940</v>
      </c>
      <c r="I20" s="7">
        <v>71.334838709677427</v>
      </c>
      <c r="J20" s="7">
        <v>381.14</v>
      </c>
      <c r="K20" s="7">
        <v>2.1229032258064517</v>
      </c>
      <c r="L20" s="7">
        <v>11.64</v>
      </c>
      <c r="M20" s="8">
        <v>41913</v>
      </c>
      <c r="N20" s="7">
        <v>48.47</v>
      </c>
      <c r="O20" s="9">
        <v>10</v>
      </c>
      <c r="P20" s="7">
        <v>12.93</v>
      </c>
      <c r="Q20" s="8">
        <v>41915</v>
      </c>
      <c r="R20" s="7">
        <v>16.483548387096771</v>
      </c>
      <c r="S20" s="7">
        <v>72.08867303416072</v>
      </c>
    </row>
    <row r="21" spans="1:19" x14ac:dyDescent="0.2">
      <c r="A21" s="1" t="s">
        <v>32</v>
      </c>
      <c r="B21" s="7">
        <v>3.6686666666666667</v>
      </c>
      <c r="C21" s="7">
        <v>14.486333333333334</v>
      </c>
      <c r="D21" s="7">
        <v>8.4643333333333324</v>
      </c>
      <c r="E21" s="7">
        <v>21.22</v>
      </c>
      <c r="F21" s="8">
        <v>41954</v>
      </c>
      <c r="G21" s="7">
        <v>-5.71</v>
      </c>
      <c r="H21" s="8">
        <v>41961</v>
      </c>
      <c r="I21" s="7">
        <v>64.214666666666673</v>
      </c>
      <c r="J21" s="7">
        <v>279.70999999999998</v>
      </c>
      <c r="K21" s="7">
        <v>3.2450000000000001</v>
      </c>
      <c r="L21" s="7">
        <v>14.15</v>
      </c>
      <c r="M21" s="8">
        <v>41970</v>
      </c>
      <c r="N21" s="7">
        <v>3.63</v>
      </c>
      <c r="O21" s="9">
        <v>3</v>
      </c>
      <c r="P21" s="7">
        <v>3.23</v>
      </c>
      <c r="Q21" s="8">
        <v>41963</v>
      </c>
      <c r="R21" s="7">
        <v>10.185666666666666</v>
      </c>
      <c r="S21" s="7">
        <v>58.739589615867288</v>
      </c>
    </row>
    <row r="22" spans="1:19" ht="13.5" thickBot="1" x14ac:dyDescent="0.25">
      <c r="A22" s="10" t="s">
        <v>33</v>
      </c>
      <c r="B22" s="11">
        <v>0.92032258064516115</v>
      </c>
      <c r="C22" s="11">
        <v>9.7990322580645195</v>
      </c>
      <c r="D22" s="11">
        <v>5.1941935483870969</v>
      </c>
      <c r="E22" s="11">
        <v>16.239999999999998</v>
      </c>
      <c r="F22" s="12">
        <v>41977</v>
      </c>
      <c r="G22" s="11">
        <v>-7.37</v>
      </c>
      <c r="H22" s="12">
        <v>41990</v>
      </c>
      <c r="I22" s="11">
        <v>79.526129032258069</v>
      </c>
      <c r="J22" s="11">
        <v>185.84</v>
      </c>
      <c r="K22" s="11">
        <v>2.2016129032258061</v>
      </c>
      <c r="L22" s="11">
        <v>13.39</v>
      </c>
      <c r="M22" s="12">
        <v>41983</v>
      </c>
      <c r="N22" s="11">
        <v>34.94</v>
      </c>
      <c r="O22" s="13">
        <v>11</v>
      </c>
      <c r="P22" s="11">
        <v>10.71</v>
      </c>
      <c r="Q22" s="12">
        <v>41991</v>
      </c>
      <c r="R22" s="11">
        <v>6.4045161290322596</v>
      </c>
      <c r="S22" s="11">
        <v>28.135569369477402</v>
      </c>
    </row>
    <row r="23" spans="1:19" ht="13.5" thickTop="1" x14ac:dyDescent="0.2">
      <c r="A23" s="1" t="s">
        <v>34</v>
      </c>
      <c r="B23" s="37">
        <v>9.9810341781874037</v>
      </c>
      <c r="C23" s="37">
        <v>22.307563748079879</v>
      </c>
      <c r="D23" s="37">
        <v>15.701746159754222</v>
      </c>
      <c r="E23" s="37">
        <v>38.01</v>
      </c>
      <c r="F23" s="38">
        <v>39322</v>
      </c>
      <c r="G23" s="37">
        <v>-7.37</v>
      </c>
      <c r="H23" s="38">
        <v>39433</v>
      </c>
      <c r="I23" s="37">
        <v>63.169784946236568</v>
      </c>
      <c r="J23" s="37">
        <v>3445.39</v>
      </c>
      <c r="K23" s="37">
        <v>2.4411993087557602</v>
      </c>
      <c r="L23" s="37">
        <v>14.15</v>
      </c>
      <c r="M23" s="38">
        <v>39413</v>
      </c>
      <c r="N23" s="37">
        <v>122.99</v>
      </c>
      <c r="O23" s="39">
        <v>40</v>
      </c>
      <c r="P23" s="37">
        <v>12.93</v>
      </c>
      <c r="Q23" s="38">
        <v>39358</v>
      </c>
      <c r="R23" s="37">
        <v>18.777781105990783</v>
      </c>
      <c r="S23" s="37">
        <v>773.53774001024181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-0.71</v>
      </c>
      <c r="G28" s="3" t="s">
        <v>17</v>
      </c>
      <c r="H28" s="15">
        <v>39402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/>
      <c r="G29" s="3" t="s">
        <v>17</v>
      </c>
      <c r="H29" s="15"/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319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40">
        <v>7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40">
        <v>4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40">
        <v>4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40">
        <v>4</v>
      </c>
      <c r="G37" s="3" t="s">
        <v>39</v>
      </c>
      <c r="H37" s="3"/>
      <c r="I37" s="3"/>
      <c r="J37" s="3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J39" sqref="J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71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45</v>
      </c>
    </row>
    <row r="7" spans="1:19" x14ac:dyDescent="0.2">
      <c r="B7" s="1" t="s">
        <v>54</v>
      </c>
    </row>
    <row r="9" spans="1:19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19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19" x14ac:dyDescent="0.2">
      <c r="A11" s="1" t="s">
        <v>22</v>
      </c>
      <c r="B11" s="7">
        <v>3.1</v>
      </c>
      <c r="C11" s="7">
        <v>11.2</v>
      </c>
      <c r="D11" s="7">
        <v>7</v>
      </c>
      <c r="E11" s="7">
        <v>17.899999999999999</v>
      </c>
      <c r="F11" s="8">
        <v>42743</v>
      </c>
      <c r="G11" s="7">
        <v>-1.7</v>
      </c>
      <c r="H11" s="8">
        <v>42756</v>
      </c>
      <c r="I11" s="7">
        <v>83.7</v>
      </c>
      <c r="J11" s="7">
        <v>161.1</v>
      </c>
      <c r="K11" s="7">
        <v>1.6</v>
      </c>
      <c r="L11" s="7">
        <v>16.899999999999999</v>
      </c>
      <c r="M11" s="8">
        <v>42746</v>
      </c>
      <c r="N11" s="7">
        <v>55.1</v>
      </c>
      <c r="O11" s="9">
        <v>19</v>
      </c>
      <c r="P11" s="7">
        <v>21.6</v>
      </c>
      <c r="Q11" s="8">
        <v>42739</v>
      </c>
      <c r="R11" s="7">
        <v>7.2</v>
      </c>
      <c r="S11" s="7">
        <v>24.8</v>
      </c>
    </row>
    <row r="12" spans="1:19" x14ac:dyDescent="0.2">
      <c r="A12" s="1" t="s">
        <v>23</v>
      </c>
      <c r="B12" s="7">
        <v>3</v>
      </c>
      <c r="C12" s="7">
        <v>12.7</v>
      </c>
      <c r="D12" s="7">
        <v>7.4</v>
      </c>
      <c r="E12" s="7">
        <v>20.100000000000001</v>
      </c>
      <c r="F12" s="8">
        <v>42779</v>
      </c>
      <c r="G12" s="7">
        <v>-2.9</v>
      </c>
      <c r="H12" s="8">
        <v>42772</v>
      </c>
      <c r="I12" s="7">
        <v>75.3</v>
      </c>
      <c r="J12" s="7">
        <v>295.60000000000002</v>
      </c>
      <c r="K12" s="7">
        <v>2.9</v>
      </c>
      <c r="L12" s="7">
        <v>21.6</v>
      </c>
      <c r="M12" s="8">
        <v>42775</v>
      </c>
      <c r="N12" s="7">
        <v>68.5</v>
      </c>
      <c r="O12" s="9">
        <v>13</v>
      </c>
      <c r="P12" s="7">
        <v>18.8</v>
      </c>
      <c r="Q12" s="8">
        <v>42776</v>
      </c>
      <c r="R12" s="7">
        <v>7.7</v>
      </c>
      <c r="S12" s="7">
        <v>47.9</v>
      </c>
    </row>
    <row r="13" spans="1:19" x14ac:dyDescent="0.2">
      <c r="A13" s="1" t="s">
        <v>24</v>
      </c>
      <c r="B13" s="7">
        <v>4</v>
      </c>
      <c r="C13" s="7">
        <v>13.7</v>
      </c>
      <c r="D13" s="7">
        <v>8.4</v>
      </c>
      <c r="E13" s="7">
        <v>24.3</v>
      </c>
      <c r="F13" s="8">
        <v>42824</v>
      </c>
      <c r="G13" s="7">
        <v>-0.3</v>
      </c>
      <c r="H13" s="8">
        <v>42809</v>
      </c>
      <c r="I13" s="7">
        <v>71.099999999999994</v>
      </c>
      <c r="J13" s="7">
        <v>412.2</v>
      </c>
      <c r="K13" s="7">
        <v>3.2</v>
      </c>
      <c r="L13" s="7">
        <v>18</v>
      </c>
      <c r="M13" s="8">
        <v>42799</v>
      </c>
      <c r="N13" s="7">
        <v>58.8</v>
      </c>
      <c r="O13" s="9">
        <v>12</v>
      </c>
      <c r="P13" s="7">
        <v>14.5</v>
      </c>
      <c r="Q13" s="8">
        <v>42813</v>
      </c>
      <c r="R13" s="7">
        <v>8.8000000000000007</v>
      </c>
      <c r="S13" s="7">
        <v>71.900000000000006</v>
      </c>
    </row>
    <row r="14" spans="1:19" x14ac:dyDescent="0.2">
      <c r="A14" s="1" t="s">
        <v>25</v>
      </c>
      <c r="B14" s="7">
        <v>6.3</v>
      </c>
      <c r="C14" s="7">
        <v>17.600000000000001</v>
      </c>
      <c r="D14" s="7">
        <v>11.5</v>
      </c>
      <c r="E14" s="7">
        <v>24.8</v>
      </c>
      <c r="F14" s="8">
        <v>42840</v>
      </c>
      <c r="G14" s="7">
        <v>-0.6</v>
      </c>
      <c r="H14" s="8">
        <v>42827</v>
      </c>
      <c r="I14" s="7">
        <v>65.3</v>
      </c>
      <c r="J14" s="7">
        <v>545</v>
      </c>
      <c r="K14" s="7">
        <v>2.9</v>
      </c>
      <c r="L14" s="7">
        <v>18.3</v>
      </c>
      <c r="M14" s="8">
        <v>42841</v>
      </c>
      <c r="N14" s="7">
        <v>30.7</v>
      </c>
      <c r="O14" s="9">
        <v>13</v>
      </c>
      <c r="P14" s="7">
        <v>14.3</v>
      </c>
      <c r="Q14" s="8">
        <v>42842</v>
      </c>
      <c r="R14" s="7">
        <v>12.6</v>
      </c>
      <c r="S14" s="7">
        <v>101.7</v>
      </c>
    </row>
    <row r="15" spans="1:19" x14ac:dyDescent="0.2">
      <c r="A15" s="1" t="s">
        <v>26</v>
      </c>
      <c r="B15" s="7">
        <v>9.9</v>
      </c>
      <c r="C15" s="7">
        <v>22.5</v>
      </c>
      <c r="D15" s="7">
        <v>15.7</v>
      </c>
      <c r="E15" s="7">
        <v>30.2</v>
      </c>
      <c r="F15" s="8">
        <v>42882</v>
      </c>
      <c r="G15" s="7">
        <v>4.4000000000000004</v>
      </c>
      <c r="H15" s="8">
        <v>42857</v>
      </c>
      <c r="I15" s="7">
        <v>64.599999999999994</v>
      </c>
      <c r="J15" s="7">
        <v>701</v>
      </c>
      <c r="K15" s="7">
        <v>2.8</v>
      </c>
      <c r="L15" s="7">
        <v>15.9</v>
      </c>
      <c r="M15" s="8">
        <v>42883</v>
      </c>
      <c r="N15" s="7">
        <v>41.6</v>
      </c>
      <c r="O15" s="9">
        <v>9</v>
      </c>
      <c r="P15" s="7">
        <v>7.5</v>
      </c>
      <c r="Q15" s="8">
        <v>42883</v>
      </c>
      <c r="R15" s="7">
        <v>17.899999999999999</v>
      </c>
      <c r="S15" s="7">
        <v>140.80000000000001</v>
      </c>
    </row>
    <row r="16" spans="1:19" x14ac:dyDescent="0.2">
      <c r="A16" s="1" t="s">
        <v>27</v>
      </c>
      <c r="B16" s="7">
        <v>13.6</v>
      </c>
      <c r="C16" s="7">
        <v>28.1</v>
      </c>
      <c r="D16" s="7">
        <v>20.3</v>
      </c>
      <c r="E16" s="7">
        <v>35.799999999999997</v>
      </c>
      <c r="F16" s="8">
        <v>42908</v>
      </c>
      <c r="G16" s="7">
        <v>8.9</v>
      </c>
      <c r="H16" s="8">
        <v>42887</v>
      </c>
      <c r="I16" s="7">
        <v>55.8</v>
      </c>
      <c r="J16" s="7">
        <v>773.9</v>
      </c>
      <c r="K16" s="7">
        <v>2.2000000000000002</v>
      </c>
      <c r="L16" s="7">
        <v>15.8</v>
      </c>
      <c r="M16" s="8">
        <v>42901</v>
      </c>
      <c r="N16" s="7">
        <v>8.9</v>
      </c>
      <c r="O16" s="9">
        <v>4</v>
      </c>
      <c r="P16" s="7">
        <v>6.9</v>
      </c>
      <c r="Q16" s="8">
        <v>42910</v>
      </c>
      <c r="R16" s="7">
        <v>24.8</v>
      </c>
      <c r="S16" s="7">
        <v>173.2</v>
      </c>
    </row>
    <row r="17" spans="1:19" x14ac:dyDescent="0.2">
      <c r="A17" s="1" t="s">
        <v>28</v>
      </c>
      <c r="B17" s="7">
        <v>16.399999999999999</v>
      </c>
      <c r="C17" s="7">
        <v>31</v>
      </c>
      <c r="D17" s="7">
        <v>22.9</v>
      </c>
      <c r="E17" s="7">
        <v>38.200000000000003</v>
      </c>
      <c r="F17" s="8">
        <v>42935</v>
      </c>
      <c r="G17" s="7">
        <v>10.6</v>
      </c>
      <c r="H17" s="8">
        <v>42931</v>
      </c>
      <c r="I17" s="7">
        <v>55.4</v>
      </c>
      <c r="J17" s="7">
        <v>793.5</v>
      </c>
      <c r="K17" s="7">
        <v>2.4</v>
      </c>
      <c r="L17" s="7">
        <v>12.9</v>
      </c>
      <c r="M17" s="8">
        <v>42923</v>
      </c>
      <c r="N17" s="7">
        <v>23.6</v>
      </c>
      <c r="O17" s="9">
        <v>4</v>
      </c>
      <c r="P17" s="7">
        <v>18.399999999999999</v>
      </c>
      <c r="Q17" s="8">
        <v>42920</v>
      </c>
      <c r="R17" s="7">
        <v>27.5</v>
      </c>
      <c r="S17" s="7">
        <v>191.5</v>
      </c>
    </row>
    <row r="18" spans="1:19" x14ac:dyDescent="0.2">
      <c r="A18" s="1" t="s">
        <v>29</v>
      </c>
      <c r="B18" s="7">
        <v>15.9</v>
      </c>
      <c r="C18" s="7">
        <v>31.5</v>
      </c>
      <c r="D18" s="7">
        <v>23.1</v>
      </c>
      <c r="E18" s="7">
        <v>36.700000000000003</v>
      </c>
      <c r="F18" s="8">
        <v>42950</v>
      </c>
      <c r="G18" s="7">
        <v>11.7</v>
      </c>
      <c r="H18" s="8">
        <v>42959</v>
      </c>
      <c r="I18" s="7">
        <v>51.2</v>
      </c>
      <c r="J18" s="7">
        <v>753.2</v>
      </c>
      <c r="K18" s="7">
        <v>2.2999999999999998</v>
      </c>
      <c r="L18" s="7">
        <v>13.6</v>
      </c>
      <c r="M18" s="8">
        <v>42962</v>
      </c>
      <c r="N18" s="7">
        <v>2.4</v>
      </c>
      <c r="O18" s="9">
        <v>2</v>
      </c>
      <c r="P18" s="7">
        <v>2</v>
      </c>
      <c r="Q18" s="8">
        <v>42962</v>
      </c>
      <c r="R18" s="7">
        <v>28.1</v>
      </c>
      <c r="S18" s="7">
        <v>183.7</v>
      </c>
    </row>
    <row r="19" spans="1:19" x14ac:dyDescent="0.2">
      <c r="A19" s="1" t="s">
        <v>30</v>
      </c>
      <c r="B19" s="7">
        <v>14.3</v>
      </c>
      <c r="C19" s="7">
        <v>27.9</v>
      </c>
      <c r="D19" s="7">
        <v>20.6</v>
      </c>
      <c r="E19" s="7">
        <v>38</v>
      </c>
      <c r="F19" s="8">
        <v>42984</v>
      </c>
      <c r="G19" s="7">
        <v>9.3000000000000007</v>
      </c>
      <c r="H19" s="8">
        <v>42999</v>
      </c>
      <c r="I19" s="7">
        <v>58.6</v>
      </c>
      <c r="J19" s="7">
        <v>497.6</v>
      </c>
      <c r="K19" s="7">
        <v>1.9</v>
      </c>
      <c r="L19" s="7">
        <v>17.899999999999999</v>
      </c>
      <c r="M19" s="8">
        <v>42994</v>
      </c>
      <c r="N19" s="7">
        <v>17.8</v>
      </c>
      <c r="O19" s="9">
        <v>5</v>
      </c>
      <c r="P19" s="7">
        <v>11.7</v>
      </c>
      <c r="Q19" s="8">
        <v>42992</v>
      </c>
      <c r="R19" s="7">
        <v>24.1</v>
      </c>
      <c r="S19" s="7">
        <v>117.3</v>
      </c>
    </row>
    <row r="20" spans="1:19" x14ac:dyDescent="0.2">
      <c r="A20" s="1" t="s">
        <v>31</v>
      </c>
      <c r="B20" s="7">
        <v>9.4</v>
      </c>
      <c r="C20" s="7">
        <v>21.2</v>
      </c>
      <c r="D20" s="7">
        <v>14.7</v>
      </c>
      <c r="E20" s="7">
        <v>28.6</v>
      </c>
      <c r="F20" s="8">
        <v>43012</v>
      </c>
      <c r="G20" s="7">
        <v>3.4</v>
      </c>
      <c r="H20" s="8">
        <v>43038</v>
      </c>
      <c r="I20" s="7">
        <v>70.3</v>
      </c>
      <c r="J20" s="7">
        <v>372.6</v>
      </c>
      <c r="K20" s="7">
        <v>1.7</v>
      </c>
      <c r="L20" s="7">
        <v>12.2</v>
      </c>
      <c r="M20" s="8">
        <v>43031</v>
      </c>
      <c r="N20" s="7">
        <v>10.7</v>
      </c>
      <c r="O20" s="9">
        <v>8</v>
      </c>
      <c r="P20" s="7">
        <v>3.8</v>
      </c>
      <c r="Q20" s="8">
        <v>43020</v>
      </c>
      <c r="R20" s="7">
        <v>18.2</v>
      </c>
      <c r="S20" s="7">
        <v>67.3</v>
      </c>
    </row>
    <row r="21" spans="1:19" x14ac:dyDescent="0.2">
      <c r="A21" s="1" t="s">
        <v>32</v>
      </c>
      <c r="B21" s="7">
        <v>4.8</v>
      </c>
      <c r="C21" s="7">
        <v>13.8</v>
      </c>
      <c r="D21" s="7">
        <v>9.1</v>
      </c>
      <c r="E21" s="7">
        <v>22.7</v>
      </c>
      <c r="F21" s="8">
        <v>43041</v>
      </c>
      <c r="G21" s="7">
        <v>-1.3</v>
      </c>
      <c r="H21" s="8">
        <v>43064</v>
      </c>
      <c r="I21" s="7">
        <v>77.599999999999994</v>
      </c>
      <c r="J21" s="7">
        <v>210.7</v>
      </c>
      <c r="K21" s="7">
        <v>2</v>
      </c>
      <c r="L21" s="7">
        <v>14.1</v>
      </c>
      <c r="M21" s="8">
        <v>43048</v>
      </c>
      <c r="N21" s="7">
        <v>74.099999999999994</v>
      </c>
      <c r="O21" s="9">
        <v>12</v>
      </c>
      <c r="P21" s="7">
        <v>38.6</v>
      </c>
      <c r="Q21" s="8">
        <v>43062</v>
      </c>
      <c r="R21" s="7">
        <v>10.9</v>
      </c>
      <c r="S21" s="7">
        <v>35.700000000000003</v>
      </c>
    </row>
    <row r="22" spans="1:19" ht="13.5" thickBot="1" x14ac:dyDescent="0.25">
      <c r="A22" s="10" t="s">
        <v>33</v>
      </c>
      <c r="B22" s="11">
        <v>3.2</v>
      </c>
      <c r="C22" s="11">
        <v>9.9</v>
      </c>
      <c r="D22" s="11">
        <v>6.2</v>
      </c>
      <c r="E22" s="11">
        <v>17.2</v>
      </c>
      <c r="F22" s="12">
        <v>43081</v>
      </c>
      <c r="G22" s="11">
        <v>-1.6</v>
      </c>
      <c r="H22" s="12">
        <v>43099</v>
      </c>
      <c r="I22" s="11">
        <v>90</v>
      </c>
      <c r="J22" s="11">
        <v>139</v>
      </c>
      <c r="K22" s="11">
        <v>1.6</v>
      </c>
      <c r="L22" s="11">
        <v>12</v>
      </c>
      <c r="M22" s="12">
        <v>43089</v>
      </c>
      <c r="N22" s="11">
        <v>13.8</v>
      </c>
      <c r="O22" s="13">
        <v>17</v>
      </c>
      <c r="P22" s="11">
        <v>6.5</v>
      </c>
      <c r="Q22" s="12">
        <v>43085</v>
      </c>
      <c r="R22" s="11">
        <v>7.9</v>
      </c>
      <c r="S22" s="11">
        <v>18.600000000000001</v>
      </c>
    </row>
    <row r="23" spans="1:19" ht="13.5" thickTop="1" x14ac:dyDescent="0.2">
      <c r="A23" s="1" t="s">
        <v>34</v>
      </c>
      <c r="B23" s="7">
        <v>8.6999999999999993</v>
      </c>
      <c r="C23" s="7">
        <v>20.100000000000001</v>
      </c>
      <c r="D23" s="7">
        <v>13.9</v>
      </c>
      <c r="E23" s="7">
        <v>38.200000000000003</v>
      </c>
      <c r="F23" s="8">
        <v>42935</v>
      </c>
      <c r="G23" s="7">
        <v>-2.9</v>
      </c>
      <c r="H23" s="8">
        <v>42772</v>
      </c>
      <c r="I23" s="7">
        <v>68.2</v>
      </c>
      <c r="J23" s="7">
        <v>5655.5</v>
      </c>
      <c r="K23" s="7">
        <v>2.2999999999999998</v>
      </c>
      <c r="L23" s="7">
        <v>21.6</v>
      </c>
      <c r="M23" s="8">
        <v>42775</v>
      </c>
      <c r="N23" s="7">
        <v>406</v>
      </c>
      <c r="O23" s="9">
        <v>118</v>
      </c>
      <c r="P23" s="7">
        <v>38.6</v>
      </c>
      <c r="Q23" s="8">
        <v>43062</v>
      </c>
      <c r="R23" s="7">
        <v>16.3</v>
      </c>
      <c r="S23" s="7">
        <v>1174.4000000000001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-1.3049999999999999</v>
      </c>
      <c r="G28" s="3" t="s">
        <v>17</v>
      </c>
      <c r="H28" s="15">
        <v>43064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-0.56899999999999995</v>
      </c>
      <c r="G29" s="3" t="s">
        <v>17</v>
      </c>
      <c r="H29" s="15">
        <v>42827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236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6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10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1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0</v>
      </c>
      <c r="G37" s="3" t="s">
        <v>39</v>
      </c>
      <c r="H37" s="3"/>
      <c r="I37" s="3"/>
      <c r="J37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T29" sqref="T29"/>
    </sheetView>
  </sheetViews>
  <sheetFormatPr baseColWidth="10" defaultRowHeight="12.75" x14ac:dyDescent="0.2"/>
  <cols>
    <col min="2" max="2" width="7.140625" customWidth="1"/>
    <col min="3" max="3" width="6.5703125" bestFit="1" customWidth="1"/>
    <col min="4" max="4" width="7.42578125" bestFit="1" customWidth="1"/>
    <col min="5" max="5" width="5.140625" bestFit="1" customWidth="1"/>
    <col min="6" max="6" width="7.140625" bestFit="1" customWidth="1"/>
    <col min="7" max="7" width="4.5703125" bestFit="1" customWidth="1"/>
    <col min="8" max="8" width="6.7109375" bestFit="1" customWidth="1"/>
    <col min="9" max="9" width="7.42578125" bestFit="1" customWidth="1"/>
    <col min="10" max="10" width="7.140625" bestFit="1" customWidth="1"/>
    <col min="11" max="11" width="7.4257812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5.5703125" bestFit="1" customWidth="1"/>
  </cols>
  <sheetData>
    <row r="1" spans="1:20" x14ac:dyDescent="0.2">
      <c r="B1" s="1" t="s">
        <v>72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45</v>
      </c>
    </row>
    <row r="7" spans="1:20" x14ac:dyDescent="0.2">
      <c r="B7" s="1" t="s">
        <v>54</v>
      </c>
    </row>
    <row r="9" spans="1:20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20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20" x14ac:dyDescent="0.2">
      <c r="A11" s="1" t="s">
        <v>22</v>
      </c>
      <c r="B11" s="7">
        <v>1.2739032258064518</v>
      </c>
      <c r="C11" s="7">
        <v>10.164645161290323</v>
      </c>
      <c r="D11" s="7">
        <v>5.2040275537634395</v>
      </c>
      <c r="E11" s="7">
        <v>15.48</v>
      </c>
      <c r="F11" s="8">
        <v>43111</v>
      </c>
      <c r="G11" s="7">
        <v>-6.2370000000000001</v>
      </c>
      <c r="H11" s="8">
        <v>43126</v>
      </c>
      <c r="I11" s="7">
        <v>71.96460349462366</v>
      </c>
      <c r="J11" s="7">
        <v>230.30599999999998</v>
      </c>
      <c r="K11" s="7">
        <v>3.1430013440860209</v>
      </c>
      <c r="L11" s="7">
        <v>17.25</v>
      </c>
      <c r="M11" s="8">
        <v>43116</v>
      </c>
      <c r="N11" s="7">
        <v>25.412999999999997</v>
      </c>
      <c r="O11" s="9">
        <v>10</v>
      </c>
      <c r="P11" s="7">
        <v>17.926999999999996</v>
      </c>
      <c r="Q11" s="8">
        <v>43127</v>
      </c>
      <c r="R11" s="7">
        <v>5.1188508064516123</v>
      </c>
      <c r="S11" s="7">
        <v>41.935089156743814</v>
      </c>
    </row>
    <row r="12" spans="1:20" x14ac:dyDescent="0.2">
      <c r="A12" s="1" t="s">
        <v>23</v>
      </c>
      <c r="B12" s="7">
        <v>4.0372000000000003</v>
      </c>
      <c r="C12" s="7">
        <v>13.766240000000003</v>
      </c>
      <c r="D12" s="7">
        <v>8.5367094918699191</v>
      </c>
      <c r="E12" s="7">
        <v>20.72</v>
      </c>
      <c r="F12" s="8">
        <v>42791</v>
      </c>
      <c r="G12" s="7">
        <v>0.63600000000000001</v>
      </c>
      <c r="H12" s="8">
        <v>42776</v>
      </c>
      <c r="I12" s="7">
        <v>75.64586808943092</v>
      </c>
      <c r="J12" s="7">
        <v>224.59499999999997</v>
      </c>
      <c r="K12" s="7">
        <v>2.6375494715447148</v>
      </c>
      <c r="L12" s="7">
        <v>20.87</v>
      </c>
      <c r="M12" s="8">
        <v>42771</v>
      </c>
      <c r="N12" s="7">
        <v>50.826000000000008</v>
      </c>
      <c r="O12" s="9">
        <v>12</v>
      </c>
      <c r="P12" s="7">
        <v>17.335999999999999</v>
      </c>
      <c r="Q12" s="8">
        <v>42779</v>
      </c>
      <c r="R12" s="7">
        <v>8.2188762398373978</v>
      </c>
      <c r="S12" s="7">
        <v>40.807595075081146</v>
      </c>
      <c r="T12" t="s">
        <v>73</v>
      </c>
    </row>
    <row r="13" spans="1:20" x14ac:dyDescent="0.2">
      <c r="A13" s="1" t="s">
        <v>24</v>
      </c>
      <c r="B13" s="7">
        <v>5.107482758620689</v>
      </c>
      <c r="C13" s="7">
        <v>18.27586206896552</v>
      </c>
      <c r="D13" s="7">
        <v>11.089500122279286</v>
      </c>
      <c r="E13" s="7">
        <v>27.98</v>
      </c>
      <c r="F13" s="8">
        <v>42804</v>
      </c>
      <c r="G13" s="7">
        <v>0.59899999999999998</v>
      </c>
      <c r="H13" s="8">
        <v>42817</v>
      </c>
      <c r="I13" s="7">
        <v>68.794271826852537</v>
      </c>
      <c r="J13" s="7">
        <v>461.98100000000005</v>
      </c>
      <c r="K13" s="7">
        <v>2.56924981658107</v>
      </c>
      <c r="L13" s="7">
        <v>16.760000000000002</v>
      </c>
      <c r="M13" s="8">
        <v>42806</v>
      </c>
      <c r="N13" s="7">
        <v>48.586999999999989</v>
      </c>
      <c r="O13" s="9">
        <v>10</v>
      </c>
      <c r="P13" s="7">
        <v>33.292999999999992</v>
      </c>
      <c r="Q13" s="8">
        <v>42819</v>
      </c>
      <c r="R13" s="7">
        <v>12.031914970041573</v>
      </c>
      <c r="S13" s="7">
        <v>81.625411631012383</v>
      </c>
    </row>
    <row r="14" spans="1:20" x14ac:dyDescent="0.2">
      <c r="A14" s="1" t="s">
        <v>25</v>
      </c>
      <c r="B14" s="7"/>
      <c r="C14" s="7"/>
      <c r="D14" s="7"/>
      <c r="E14" s="7"/>
      <c r="F14" s="8"/>
      <c r="G14" s="7"/>
      <c r="H14" s="8"/>
      <c r="I14" s="7"/>
      <c r="J14" s="7"/>
      <c r="K14" s="7"/>
      <c r="L14" s="7"/>
      <c r="M14" s="8"/>
      <c r="N14" s="7"/>
      <c r="O14" s="9"/>
      <c r="P14" s="7"/>
      <c r="Q14" s="8"/>
      <c r="R14" s="7"/>
      <c r="S14" s="7"/>
      <c r="T14" s="20" t="s">
        <v>74</v>
      </c>
    </row>
    <row r="15" spans="1:20" x14ac:dyDescent="0.2">
      <c r="A15" s="1" t="s">
        <v>26</v>
      </c>
      <c r="B15" s="7"/>
      <c r="C15" s="7"/>
      <c r="D15" s="7"/>
      <c r="E15" s="7"/>
      <c r="F15" s="8"/>
      <c r="G15" s="7"/>
      <c r="H15" s="8"/>
      <c r="I15" s="7"/>
      <c r="J15" s="7"/>
      <c r="K15" s="7"/>
      <c r="L15" s="7"/>
      <c r="M15" s="8"/>
      <c r="N15" s="7"/>
      <c r="O15" s="9"/>
      <c r="P15" s="7"/>
      <c r="Q15" s="8"/>
      <c r="R15" s="7"/>
      <c r="S15" s="7"/>
    </row>
    <row r="16" spans="1:20" x14ac:dyDescent="0.2">
      <c r="A16" s="1" t="s">
        <v>27</v>
      </c>
      <c r="B16" s="7">
        <v>15.780333333333335</v>
      </c>
      <c r="C16" s="7">
        <v>29.61866666666667</v>
      </c>
      <c r="D16" s="7">
        <v>22.006104271991909</v>
      </c>
      <c r="E16" s="7">
        <v>37.71</v>
      </c>
      <c r="F16" s="8">
        <v>42908</v>
      </c>
      <c r="G16" s="7">
        <v>9.9499999999999993</v>
      </c>
      <c r="H16" s="8">
        <v>42916</v>
      </c>
      <c r="I16" s="7">
        <v>63.317041666666668</v>
      </c>
      <c r="J16" s="7">
        <v>652.66499999999996</v>
      </c>
      <c r="K16" s="7">
        <v>1.8989013888888886</v>
      </c>
      <c r="L16" s="7">
        <v>14.9</v>
      </c>
      <c r="M16" s="8">
        <v>42894</v>
      </c>
      <c r="N16" s="7">
        <v>91.406999999999996</v>
      </c>
      <c r="O16" s="9">
        <v>12</v>
      </c>
      <c r="P16" s="7">
        <v>25.61</v>
      </c>
      <c r="Q16" s="8">
        <v>42911</v>
      </c>
      <c r="R16" s="7">
        <v>26.760979166666665</v>
      </c>
      <c r="S16" s="7">
        <v>156.47696141992029</v>
      </c>
    </row>
    <row r="17" spans="1:20" x14ac:dyDescent="0.2">
      <c r="A17" s="1" t="s">
        <v>28</v>
      </c>
      <c r="B17" s="7">
        <v>16.606129032258064</v>
      </c>
      <c r="C17" s="7">
        <v>31.400967741935478</v>
      </c>
      <c r="D17" s="7">
        <v>23.216928334477235</v>
      </c>
      <c r="E17" s="7">
        <v>37.04</v>
      </c>
      <c r="F17" s="8">
        <v>43310</v>
      </c>
      <c r="G17" s="7">
        <v>10.199999999999999</v>
      </c>
      <c r="H17" s="8">
        <v>43283</v>
      </c>
      <c r="I17" s="7">
        <v>56.499235300846493</v>
      </c>
      <c r="J17" s="7">
        <v>725.07799999999997</v>
      </c>
      <c r="K17" s="7">
        <v>2.3847825440402657</v>
      </c>
      <c r="L17" s="7">
        <v>14.8</v>
      </c>
      <c r="M17" s="8">
        <v>43288</v>
      </c>
      <c r="N17" s="7">
        <v>19.11</v>
      </c>
      <c r="O17" s="9">
        <v>7</v>
      </c>
      <c r="P17" s="7">
        <v>8.6690000000000005</v>
      </c>
      <c r="Q17" s="8">
        <v>43290</v>
      </c>
      <c r="R17" s="7">
        <v>27.818701670098363</v>
      </c>
      <c r="S17" s="7">
        <v>186.22309198404625</v>
      </c>
    </row>
    <row r="18" spans="1:20" x14ac:dyDescent="0.2">
      <c r="A18" s="1" t="s">
        <v>29</v>
      </c>
      <c r="B18" s="7">
        <v>16.598709677419357</v>
      </c>
      <c r="C18" s="7">
        <v>30.65774193548387</v>
      </c>
      <c r="D18" s="7">
        <v>22.749885752688172</v>
      </c>
      <c r="E18" s="7">
        <v>37.770000000000003</v>
      </c>
      <c r="F18" s="8">
        <v>42950</v>
      </c>
      <c r="G18" s="7">
        <v>11.4</v>
      </c>
      <c r="H18" s="8">
        <v>42959</v>
      </c>
      <c r="I18" s="7">
        <v>58.141485215053763</v>
      </c>
      <c r="J18" s="7">
        <v>620.41499999999996</v>
      </c>
      <c r="K18" s="7">
        <v>2.1640416666666664</v>
      </c>
      <c r="L18" s="7">
        <v>12.45</v>
      </c>
      <c r="M18" s="8">
        <v>42961</v>
      </c>
      <c r="N18" s="7">
        <v>49.25</v>
      </c>
      <c r="O18" s="9">
        <v>7</v>
      </c>
      <c r="P18" s="7">
        <v>14.774999999999999</v>
      </c>
      <c r="Q18" s="8">
        <v>42977</v>
      </c>
      <c r="R18" s="7">
        <v>27.986633064516123</v>
      </c>
      <c r="S18" s="7">
        <v>159.96757271612731</v>
      </c>
    </row>
    <row r="19" spans="1:20" x14ac:dyDescent="0.2">
      <c r="A19" s="1" t="s">
        <v>30</v>
      </c>
      <c r="B19" s="7"/>
      <c r="C19" s="7"/>
      <c r="D19" s="7"/>
      <c r="E19" s="7"/>
      <c r="F19" s="8"/>
      <c r="G19" s="7"/>
      <c r="H19" s="8"/>
      <c r="I19" s="7"/>
      <c r="J19" s="7"/>
      <c r="K19" s="7"/>
      <c r="L19" s="7"/>
      <c r="M19" s="8"/>
      <c r="N19" s="7"/>
      <c r="O19" s="9"/>
      <c r="P19" s="7"/>
      <c r="Q19" s="8"/>
      <c r="R19" s="7"/>
      <c r="S19" s="7"/>
      <c r="T19" t="s">
        <v>75</v>
      </c>
    </row>
    <row r="20" spans="1:20" x14ac:dyDescent="0.2">
      <c r="A20" s="1" t="s">
        <v>31</v>
      </c>
      <c r="B20" s="7"/>
      <c r="C20" s="7"/>
      <c r="D20" s="7"/>
      <c r="E20" s="7"/>
      <c r="F20" s="8"/>
      <c r="G20" s="7"/>
      <c r="H20" s="8"/>
      <c r="I20" s="7"/>
      <c r="J20" s="7"/>
      <c r="K20" s="7"/>
      <c r="L20" s="7"/>
      <c r="M20" s="8"/>
      <c r="N20" s="7"/>
      <c r="O20" s="9"/>
      <c r="P20" s="7"/>
      <c r="Q20" s="8"/>
      <c r="R20" s="7"/>
      <c r="S20" s="7"/>
    </row>
    <row r="21" spans="1:20" x14ac:dyDescent="0.2">
      <c r="A21" s="1" t="s">
        <v>32</v>
      </c>
      <c r="B21" s="7"/>
      <c r="C21" s="7"/>
      <c r="D21" s="7"/>
      <c r="E21" s="7"/>
      <c r="F21" s="8"/>
      <c r="G21" s="7"/>
      <c r="H21" s="8"/>
      <c r="I21" s="7"/>
      <c r="J21" s="7"/>
      <c r="K21" s="7"/>
      <c r="L21" s="7"/>
      <c r="M21" s="8"/>
      <c r="N21" s="7"/>
      <c r="O21" s="9"/>
      <c r="P21" s="7"/>
      <c r="Q21" s="8"/>
      <c r="R21" s="7"/>
      <c r="S21" s="7"/>
    </row>
    <row r="22" spans="1:20" ht="13.5" thickBot="1" x14ac:dyDescent="0.25">
      <c r="A22" s="10" t="s">
        <v>33</v>
      </c>
      <c r="B22" s="11"/>
      <c r="C22" s="11"/>
      <c r="D22" s="11"/>
      <c r="E22" s="11"/>
      <c r="F22" s="12"/>
      <c r="G22" s="11"/>
      <c r="H22" s="12"/>
      <c r="I22" s="11"/>
      <c r="J22" s="11"/>
      <c r="K22" s="11"/>
      <c r="L22" s="11"/>
      <c r="M22" s="12"/>
      <c r="N22" s="11"/>
      <c r="O22" s="13"/>
      <c r="P22" s="11"/>
      <c r="Q22" s="12"/>
      <c r="R22" s="11"/>
      <c r="S22" s="11"/>
    </row>
    <row r="23" spans="1:20" ht="13.5" thickTop="1" x14ac:dyDescent="0.2">
      <c r="A23" s="1" t="s">
        <v>34</v>
      </c>
      <c r="B23" s="7"/>
      <c r="C23" s="7"/>
      <c r="D23" s="7"/>
      <c r="E23" s="7"/>
      <c r="F23" s="8"/>
      <c r="G23" s="7"/>
      <c r="H23" s="8"/>
      <c r="I23" s="7"/>
      <c r="J23" s="7"/>
      <c r="K23" s="7"/>
      <c r="L23" s="7"/>
      <c r="M23" s="8"/>
      <c r="N23" s="7"/>
      <c r="O23" s="9"/>
      <c r="P23" s="7"/>
      <c r="Q23" s="8"/>
      <c r="R23" s="7"/>
      <c r="S23" s="7"/>
    </row>
    <row r="26" spans="1:20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36</v>
      </c>
      <c r="C28" s="3"/>
      <c r="D28" s="3"/>
      <c r="F28" s="3">
        <v>0</v>
      </c>
      <c r="G28" s="3" t="s">
        <v>17</v>
      </c>
      <c r="H28" s="15" t="e">
        <v>#N/A</v>
      </c>
      <c r="I28" s="16"/>
      <c r="J28" s="3"/>
    </row>
    <row r="29" spans="1:20" x14ac:dyDescent="0.2">
      <c r="A29" s="3"/>
      <c r="B29" s="3" t="s">
        <v>37</v>
      </c>
      <c r="C29" s="3"/>
      <c r="D29" s="3"/>
      <c r="F29" s="3">
        <v>-6.2370000000000001</v>
      </c>
      <c r="G29" s="3" t="s">
        <v>17</v>
      </c>
      <c r="H29" s="15">
        <v>42761</v>
      </c>
      <c r="I29" s="16"/>
      <c r="J29" s="3"/>
    </row>
    <row r="30" spans="1:20" x14ac:dyDescent="0.2">
      <c r="A30" s="3"/>
      <c r="B30" s="3" t="s">
        <v>38</v>
      </c>
      <c r="C30" s="3"/>
      <c r="D30" s="3"/>
      <c r="F30" s="22" t="e">
        <v>#N/A</v>
      </c>
      <c r="G30" s="3" t="s">
        <v>39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3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1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6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1</v>
      </c>
      <c r="G37" s="3" t="s">
        <v>39</v>
      </c>
      <c r="H37" s="3"/>
      <c r="I37" s="3"/>
      <c r="J37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76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45</v>
      </c>
    </row>
    <row r="7" spans="1:20" x14ac:dyDescent="0.2">
      <c r="B7" s="1" t="s">
        <v>54</v>
      </c>
    </row>
    <row r="9" spans="1:20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20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20" x14ac:dyDescent="0.2">
      <c r="A11" s="1" t="s">
        <v>22</v>
      </c>
      <c r="B11" s="7">
        <v>2.4869354838709672</v>
      </c>
      <c r="C11" s="7">
        <v>12.000677419354837</v>
      </c>
      <c r="D11" s="7">
        <v>7.0093340053763438</v>
      </c>
      <c r="E11" s="7">
        <v>18.66</v>
      </c>
      <c r="F11" s="8">
        <v>43834</v>
      </c>
      <c r="G11" s="7">
        <v>-3.5009999999999999</v>
      </c>
      <c r="H11" s="8">
        <v>43839</v>
      </c>
      <c r="I11" s="7">
        <v>78.331411290322606</v>
      </c>
      <c r="J11" s="7">
        <v>194.9</v>
      </c>
      <c r="K11" s="7">
        <v>2.179905913978494</v>
      </c>
      <c r="L11" s="7">
        <v>14.7</v>
      </c>
      <c r="M11" s="8">
        <v>43856</v>
      </c>
      <c r="N11" s="7">
        <v>79.981999999999985</v>
      </c>
      <c r="O11" s="9">
        <v>13</v>
      </c>
      <c r="P11" s="7">
        <v>26.594999999999981</v>
      </c>
      <c r="Q11" s="8">
        <v>43836</v>
      </c>
      <c r="R11" s="7">
        <v>6.8151176075268829</v>
      </c>
      <c r="S11" s="7">
        <v>32.673469585153128</v>
      </c>
    </row>
    <row r="12" spans="1:20" x14ac:dyDescent="0.2">
      <c r="A12" s="1" t="s">
        <v>23</v>
      </c>
      <c r="B12" s="7">
        <v>1.8679642857142855</v>
      </c>
      <c r="C12" s="7">
        <v>9.7037142857142875</v>
      </c>
      <c r="D12" s="7">
        <v>5.534898065476189</v>
      </c>
      <c r="E12" s="7">
        <v>17.920000000000002</v>
      </c>
      <c r="F12" s="8">
        <v>43512</v>
      </c>
      <c r="G12" s="7">
        <v>-3.6360000000000001</v>
      </c>
      <c r="H12" s="8">
        <v>43523</v>
      </c>
      <c r="I12" s="7">
        <v>70.785238095238086</v>
      </c>
      <c r="J12" s="7">
        <v>225.744</v>
      </c>
      <c r="K12" s="7">
        <v>3.3887373511904753</v>
      </c>
      <c r="L12" s="7">
        <v>15.29</v>
      </c>
      <c r="M12" s="8">
        <v>43516</v>
      </c>
      <c r="N12" s="7">
        <v>31.323</v>
      </c>
      <c r="O12" s="9">
        <v>13</v>
      </c>
      <c r="P12" s="7">
        <v>13.002000000000001</v>
      </c>
      <c r="Q12" s="8">
        <v>43524</v>
      </c>
      <c r="R12" s="7">
        <v>5.8312380952380938</v>
      </c>
      <c r="S12" s="7">
        <v>45.575854490340092</v>
      </c>
    </row>
    <row r="13" spans="1:20" x14ac:dyDescent="0.2">
      <c r="A13" s="1" t="s">
        <v>24</v>
      </c>
      <c r="B13" s="7">
        <v>4.5391290322580637</v>
      </c>
      <c r="C13" s="7">
        <v>14.535806451612904</v>
      </c>
      <c r="D13" s="7">
        <v>9.1389422043010757</v>
      </c>
      <c r="E13" s="7">
        <v>21.51</v>
      </c>
      <c r="F13" s="8">
        <v>43552</v>
      </c>
      <c r="G13" s="7">
        <v>0.755</v>
      </c>
      <c r="H13" s="8">
        <v>43526</v>
      </c>
      <c r="I13" s="7">
        <v>66.600719086021513</v>
      </c>
      <c r="J13" s="7">
        <v>379.52799999999996</v>
      </c>
      <c r="K13" s="7">
        <v>3.0259247311827955</v>
      </c>
      <c r="L13" s="7">
        <v>18.23</v>
      </c>
      <c r="M13" s="8">
        <v>43555</v>
      </c>
      <c r="N13" s="7">
        <v>35.459999999999994</v>
      </c>
      <c r="O13" s="9">
        <v>21</v>
      </c>
      <c r="P13" s="7">
        <v>6.6980000000000004</v>
      </c>
      <c r="Q13" s="8">
        <v>43543</v>
      </c>
      <c r="R13" s="7">
        <v>8.9520107526881727</v>
      </c>
      <c r="S13" s="7">
        <v>76.767228484822752</v>
      </c>
    </row>
    <row r="14" spans="1:20" x14ac:dyDescent="0.2">
      <c r="A14" s="1" t="s">
        <v>25</v>
      </c>
      <c r="B14" s="7">
        <v>7.6671999999999993</v>
      </c>
      <c r="C14" s="7">
        <v>19.404333333333334</v>
      </c>
      <c r="D14" s="7">
        <v>13.149370833333332</v>
      </c>
      <c r="E14" s="7">
        <v>25.96</v>
      </c>
      <c r="F14" s="8">
        <v>43579</v>
      </c>
      <c r="G14" s="7">
        <v>1.228</v>
      </c>
      <c r="H14" s="8">
        <v>43556</v>
      </c>
      <c r="I14" s="7">
        <v>67.432041666666677</v>
      </c>
      <c r="J14" s="7">
        <v>492.54900000000004</v>
      </c>
      <c r="K14" s="7">
        <v>2.651573611111111</v>
      </c>
      <c r="L14" s="7">
        <v>15.97</v>
      </c>
      <c r="M14" s="8">
        <v>43557</v>
      </c>
      <c r="N14" s="7">
        <v>94.56</v>
      </c>
      <c r="O14" s="9">
        <v>14</v>
      </c>
      <c r="P14" s="7">
        <v>25.215999999999994</v>
      </c>
      <c r="Q14" s="8">
        <v>43562</v>
      </c>
      <c r="R14" s="7">
        <v>13.863652777777778</v>
      </c>
      <c r="S14" s="7">
        <v>101.92596639574529</v>
      </c>
      <c r="T14" s="20"/>
    </row>
    <row r="15" spans="1:20" x14ac:dyDescent="0.2">
      <c r="A15" s="1" t="s">
        <v>26</v>
      </c>
      <c r="B15" s="7">
        <v>10.383483870967737</v>
      </c>
      <c r="C15" s="7">
        <v>22.139032258064518</v>
      </c>
      <c r="D15" s="7">
        <v>15.706203629032258</v>
      </c>
      <c r="E15" s="7">
        <v>27.09</v>
      </c>
      <c r="F15" s="8">
        <v>43607</v>
      </c>
      <c r="G15" s="7">
        <v>3.621</v>
      </c>
      <c r="H15" s="8">
        <v>43598</v>
      </c>
      <c r="I15" s="7">
        <v>65.185094086021508</v>
      </c>
      <c r="J15" s="7">
        <v>581.24999999999977</v>
      </c>
      <c r="K15" s="7">
        <v>2.3496451612903226</v>
      </c>
      <c r="L15" s="7">
        <v>12.94</v>
      </c>
      <c r="M15" s="8">
        <v>43588</v>
      </c>
      <c r="N15" s="7">
        <v>64.61699999999999</v>
      </c>
      <c r="O15" s="9">
        <v>14</v>
      </c>
      <c r="P15" s="7">
        <v>15.760999999999999</v>
      </c>
      <c r="Q15" s="8">
        <v>43609</v>
      </c>
      <c r="R15" s="7">
        <v>18.891545698924727</v>
      </c>
      <c r="S15" s="7">
        <v>122.85084986723436</v>
      </c>
    </row>
    <row r="16" spans="1:20" x14ac:dyDescent="0.2">
      <c r="A16" s="1" t="s">
        <v>27</v>
      </c>
      <c r="B16" s="7">
        <v>14.382000000000007</v>
      </c>
      <c r="C16" s="7">
        <v>27.606000000000002</v>
      </c>
      <c r="D16" s="7">
        <v>20.469124999999998</v>
      </c>
      <c r="E16" s="7">
        <v>35.58</v>
      </c>
      <c r="F16" s="8">
        <v>43637</v>
      </c>
      <c r="G16" s="7">
        <v>10.6</v>
      </c>
      <c r="H16" s="8">
        <v>43622</v>
      </c>
      <c r="I16" s="7">
        <v>61.427472222222228</v>
      </c>
      <c r="J16" s="7">
        <v>639.72099999999989</v>
      </c>
      <c r="K16" s="7">
        <v>2.0983340277777782</v>
      </c>
      <c r="L16" s="7">
        <v>14.99</v>
      </c>
      <c r="M16" s="8">
        <v>43628</v>
      </c>
      <c r="N16" s="7">
        <v>19.108999999999998</v>
      </c>
      <c r="O16" s="9">
        <v>10</v>
      </c>
      <c r="P16" s="7">
        <v>9.0619999999999976</v>
      </c>
      <c r="Q16" s="8">
        <v>43645</v>
      </c>
      <c r="R16" s="7">
        <v>24.675951388888887</v>
      </c>
      <c r="S16" s="7">
        <v>149.71779917858797</v>
      </c>
    </row>
    <row r="17" spans="1:19" x14ac:dyDescent="0.2">
      <c r="A17" s="1" t="s">
        <v>28</v>
      </c>
      <c r="B17" s="7">
        <v>17.547419354838709</v>
      </c>
      <c r="C17" s="7">
        <v>31.621290322580645</v>
      </c>
      <c r="D17" s="7">
        <v>23.843864247311821</v>
      </c>
      <c r="E17" s="7">
        <v>36.44</v>
      </c>
      <c r="F17" s="8">
        <v>43672</v>
      </c>
      <c r="G17" s="7">
        <v>14.21</v>
      </c>
      <c r="H17" s="8">
        <v>43663</v>
      </c>
      <c r="I17" s="7">
        <v>59.190806451612914</v>
      </c>
      <c r="J17" s="7">
        <v>719.05900000000008</v>
      </c>
      <c r="K17" s="7">
        <v>1.9152634408602149</v>
      </c>
      <c r="L17" s="7">
        <v>14.5</v>
      </c>
      <c r="M17" s="8">
        <v>43650</v>
      </c>
      <c r="N17" s="7">
        <v>56.536999999999999</v>
      </c>
      <c r="O17" s="9">
        <v>8</v>
      </c>
      <c r="P17" s="7">
        <v>23.050999999999995</v>
      </c>
      <c r="Q17" s="8">
        <v>43654</v>
      </c>
      <c r="R17" s="7">
        <v>28.833010752688182</v>
      </c>
      <c r="S17" s="7">
        <v>176.00272209317961</v>
      </c>
    </row>
    <row r="18" spans="1:19" x14ac:dyDescent="0.2">
      <c r="A18" s="1" t="s">
        <v>29</v>
      </c>
      <c r="B18" s="7">
        <v>17.031290322580645</v>
      </c>
      <c r="C18" s="7">
        <v>31.850000000000009</v>
      </c>
      <c r="D18" s="7">
        <v>23.835241935483868</v>
      </c>
      <c r="E18" s="7">
        <v>38.369999999999997</v>
      </c>
      <c r="F18" s="8">
        <v>43680</v>
      </c>
      <c r="G18" s="7">
        <v>12.6</v>
      </c>
      <c r="H18" s="8">
        <v>43695</v>
      </c>
      <c r="I18" s="7">
        <v>56.911888440860203</v>
      </c>
      <c r="J18" s="7">
        <v>650.46900000000005</v>
      </c>
      <c r="K18" s="7">
        <v>2.1385806451612903</v>
      </c>
      <c r="L18" s="7">
        <v>13.92</v>
      </c>
      <c r="M18" s="8">
        <v>43685</v>
      </c>
      <c r="N18" s="7">
        <v>3.3490000000000002</v>
      </c>
      <c r="O18" s="9">
        <v>2</v>
      </c>
      <c r="P18" s="7">
        <v>2.5609999999999999</v>
      </c>
      <c r="Q18" s="8">
        <v>43689</v>
      </c>
      <c r="R18" s="7">
        <v>31.139375000000001</v>
      </c>
      <c r="S18" s="7">
        <v>167.12766275803551</v>
      </c>
    </row>
    <row r="19" spans="1:19" x14ac:dyDescent="0.2">
      <c r="A19" s="1" t="s">
        <v>30</v>
      </c>
      <c r="B19" s="7">
        <v>14.882666666666664</v>
      </c>
      <c r="C19" s="7">
        <v>29.345666666666663</v>
      </c>
      <c r="D19" s="7">
        <v>21.392930555555559</v>
      </c>
      <c r="E19" s="7">
        <v>34.93</v>
      </c>
      <c r="F19" s="8">
        <v>43731</v>
      </c>
      <c r="G19" s="7">
        <v>9.2799999999999994</v>
      </c>
      <c r="H19" s="8">
        <v>43738</v>
      </c>
      <c r="I19" s="7">
        <v>62.466027777777796</v>
      </c>
      <c r="J19" s="7">
        <v>507.4489999999999</v>
      </c>
      <c r="K19" s="7">
        <v>1.7153138888888884</v>
      </c>
      <c r="L19" s="7">
        <v>11.66</v>
      </c>
      <c r="M19" s="8">
        <v>43732</v>
      </c>
      <c r="N19" s="7">
        <v>10.441000000000003</v>
      </c>
      <c r="O19" s="9">
        <v>4</v>
      </c>
      <c r="P19" s="7">
        <v>6.3040000000000012</v>
      </c>
      <c r="Q19" s="8">
        <v>43716</v>
      </c>
      <c r="R19" s="7">
        <v>27.269145833333326</v>
      </c>
      <c r="S19" s="7">
        <v>117.30724858107789</v>
      </c>
    </row>
    <row r="20" spans="1:19" x14ac:dyDescent="0.2">
      <c r="A20" s="1" t="s">
        <v>31</v>
      </c>
      <c r="B20" s="7">
        <v>9.5343870967741928</v>
      </c>
      <c r="C20" s="7">
        <v>21.080322580645159</v>
      </c>
      <c r="D20" s="7">
        <v>14.820109543010753</v>
      </c>
      <c r="E20" s="7">
        <v>28.42</v>
      </c>
      <c r="F20" s="8">
        <v>43741</v>
      </c>
      <c r="G20" s="7">
        <v>-0.64200000000000002</v>
      </c>
      <c r="H20" s="8">
        <v>43768</v>
      </c>
      <c r="I20" s="7">
        <v>68.93051075268815</v>
      </c>
      <c r="J20" s="7">
        <v>322.63</v>
      </c>
      <c r="K20" s="7">
        <v>2.5269912634408609</v>
      </c>
      <c r="L20" s="7">
        <v>14.41</v>
      </c>
      <c r="M20" s="8">
        <v>43767</v>
      </c>
      <c r="N20" s="7">
        <v>40.975999999999999</v>
      </c>
      <c r="O20" s="9">
        <v>8</v>
      </c>
      <c r="P20" s="7">
        <v>30.140999999999995</v>
      </c>
      <c r="Q20" s="8">
        <v>43769</v>
      </c>
      <c r="R20" s="7">
        <v>18.88480510752688</v>
      </c>
      <c r="S20" s="7">
        <v>78.690384775257101</v>
      </c>
    </row>
    <row r="21" spans="1:19" x14ac:dyDescent="0.2">
      <c r="A21" s="1" t="s">
        <v>32</v>
      </c>
      <c r="B21" s="7">
        <v>6.1252666666666666</v>
      </c>
      <c r="C21" s="7">
        <v>14.480333333333332</v>
      </c>
      <c r="D21" s="7">
        <v>10.024428472222223</v>
      </c>
      <c r="E21" s="7">
        <v>19.39</v>
      </c>
      <c r="F21" s="8">
        <v>43780</v>
      </c>
      <c r="G21" s="7">
        <v>-0.441</v>
      </c>
      <c r="H21" s="8">
        <v>43798</v>
      </c>
      <c r="I21" s="7">
        <v>88.913833333333329</v>
      </c>
      <c r="J21" s="7">
        <v>184.06400000000002</v>
      </c>
      <c r="K21" s="7">
        <v>1.6875347222222221</v>
      </c>
      <c r="L21" s="7">
        <v>13.03</v>
      </c>
      <c r="M21" s="8">
        <v>43795</v>
      </c>
      <c r="N21" s="7">
        <v>53.587000000000003</v>
      </c>
      <c r="O21" s="9">
        <v>18</v>
      </c>
      <c r="P21" s="7">
        <v>9.2589999999999968</v>
      </c>
      <c r="Q21" s="8">
        <v>43792</v>
      </c>
      <c r="R21" s="7">
        <v>11.500181250000001</v>
      </c>
      <c r="S21" s="7">
        <v>28.300427143628099</v>
      </c>
    </row>
    <row r="22" spans="1:19" ht="13.5" thickBot="1" x14ac:dyDescent="0.25">
      <c r="A22" s="10" t="s">
        <v>33</v>
      </c>
      <c r="B22" s="11">
        <v>3.0603870967741931</v>
      </c>
      <c r="C22" s="11">
        <v>12.780516129032259</v>
      </c>
      <c r="D22" s="11">
        <v>7.716693262411348</v>
      </c>
      <c r="E22" s="11">
        <v>17.72</v>
      </c>
      <c r="F22" s="12">
        <v>43830</v>
      </c>
      <c r="G22" s="11">
        <v>-0.70799999999999996</v>
      </c>
      <c r="H22" s="12">
        <v>43827</v>
      </c>
      <c r="I22" s="11">
        <v>85.867420784717453</v>
      </c>
      <c r="J22" s="11">
        <v>165.45100000000002</v>
      </c>
      <c r="K22" s="11">
        <v>1.649772177419355</v>
      </c>
      <c r="L22" s="11">
        <v>13.62</v>
      </c>
      <c r="M22" s="12">
        <v>43812</v>
      </c>
      <c r="N22" s="11">
        <v>10.835000000000001</v>
      </c>
      <c r="O22" s="13">
        <v>5</v>
      </c>
      <c r="P22" s="11">
        <v>5.5160000000000009</v>
      </c>
      <c r="Q22" s="12">
        <v>43815</v>
      </c>
      <c r="R22" s="11">
        <v>7.9585893817204312</v>
      </c>
      <c r="S22" s="11">
        <v>23.911710062246595</v>
      </c>
    </row>
    <row r="23" spans="1:19" ht="13.5" thickTop="1" x14ac:dyDescent="0.2">
      <c r="A23" s="1" t="s">
        <v>34</v>
      </c>
      <c r="B23" s="7">
        <v>9.1256774897593438</v>
      </c>
      <c r="C23" s="7">
        <v>20.54564106502816</v>
      </c>
      <c r="D23" s="7">
        <v>14.386761812792896</v>
      </c>
      <c r="E23" s="7">
        <v>38.369999999999997</v>
      </c>
      <c r="F23" s="8">
        <v>43315</v>
      </c>
      <c r="G23" s="7">
        <v>-3.6360000000000001</v>
      </c>
      <c r="H23" s="8">
        <v>43158</v>
      </c>
      <c r="I23" s="7">
        <v>69.336871998956866</v>
      </c>
      <c r="J23" s="7">
        <v>5062.8140000000003</v>
      </c>
      <c r="K23" s="7">
        <v>2.2772980778769836</v>
      </c>
      <c r="L23" s="7">
        <v>18.23</v>
      </c>
      <c r="M23" s="8">
        <v>43190</v>
      </c>
      <c r="N23" s="7">
        <v>500.7759999999999</v>
      </c>
      <c r="O23" s="9">
        <v>130</v>
      </c>
      <c r="P23" s="7">
        <v>30.140999999999995</v>
      </c>
      <c r="Q23" s="8">
        <v>43404</v>
      </c>
      <c r="R23" s="7">
        <v>17.051218637192779</v>
      </c>
      <c r="S23" s="7">
        <v>1120.8513234153083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-0.64200000000000002</v>
      </c>
      <c r="G28" s="3" t="s">
        <v>17</v>
      </c>
      <c r="H28" s="15">
        <v>43403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-1.978</v>
      </c>
      <c r="G29" s="3" t="s">
        <v>17</v>
      </c>
      <c r="H29" s="15">
        <v>43159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243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10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5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4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0</v>
      </c>
      <c r="G37" s="3" t="s">
        <v>39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D42" sqref="D42"/>
    </sheetView>
  </sheetViews>
  <sheetFormatPr baseColWidth="10" defaultRowHeight="12.75" x14ac:dyDescent="0.2"/>
  <cols>
    <col min="1" max="1" width="11.42578125" style="48"/>
    <col min="2" max="2" width="6.140625" style="48" customWidth="1"/>
    <col min="3" max="4" width="7.5703125" style="48" bestFit="1" customWidth="1"/>
    <col min="5" max="5" width="6.42578125" style="48" bestFit="1" customWidth="1"/>
    <col min="6" max="6" width="7.5703125" style="48" customWidth="1"/>
    <col min="7" max="7" width="5.7109375" style="48" customWidth="1"/>
    <col min="8" max="8" width="7.5703125" style="48" customWidth="1"/>
    <col min="9" max="9" width="7.5703125" style="48" bestFit="1" customWidth="1"/>
    <col min="10" max="11" width="7.5703125" style="48" customWidth="1"/>
    <col min="12" max="12" width="8.140625" style="48" bestFit="1" customWidth="1"/>
    <col min="13" max="13" width="7.5703125" style="48" bestFit="1" customWidth="1"/>
    <col min="14" max="14" width="5.5703125" style="48" bestFit="1" customWidth="1"/>
    <col min="15" max="15" width="7.7109375" style="48" bestFit="1" customWidth="1"/>
    <col min="16" max="16" width="5.42578125" style="48" bestFit="1" customWidth="1"/>
    <col min="17" max="17" width="7.5703125" style="48" bestFit="1" customWidth="1"/>
    <col min="18" max="18" width="7.5703125" style="48" customWidth="1"/>
    <col min="19" max="19" width="6.5703125" style="48" customWidth="1"/>
    <col min="20" max="16384" width="11.42578125" style="48"/>
  </cols>
  <sheetData>
    <row r="1" spans="1:20" x14ac:dyDescent="0.2">
      <c r="B1" s="1" t="s">
        <v>77</v>
      </c>
    </row>
    <row r="2" spans="1:20" x14ac:dyDescent="0.2">
      <c r="B2" s="1" t="s">
        <v>1</v>
      </c>
    </row>
    <row r="3" spans="1:20" x14ac:dyDescent="0.2">
      <c r="B3" s="1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45</v>
      </c>
    </row>
    <row r="7" spans="1:20" x14ac:dyDescent="0.2">
      <c r="B7" s="1" t="s">
        <v>54</v>
      </c>
    </row>
    <row r="9" spans="1:20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20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20" x14ac:dyDescent="0.2">
      <c r="A11" s="1" t="s">
        <v>22</v>
      </c>
      <c r="B11" s="49">
        <v>2.7107741935483878</v>
      </c>
      <c r="C11" s="49">
        <v>10.627387096774193</v>
      </c>
      <c r="D11" s="49">
        <v>6.5202809139784934</v>
      </c>
      <c r="E11" s="49">
        <v>15.86</v>
      </c>
      <c r="F11" s="50">
        <v>43831</v>
      </c>
      <c r="G11" s="49">
        <v>-2.3730000000000002</v>
      </c>
      <c r="H11" s="50">
        <v>43846</v>
      </c>
      <c r="I11" s="49">
        <v>71.291827956989266</v>
      </c>
      <c r="J11" s="49">
        <v>187.73600000000002</v>
      </c>
      <c r="K11" s="49">
        <v>3.7063911290322578</v>
      </c>
      <c r="L11" s="49">
        <v>18.62</v>
      </c>
      <c r="M11" s="50">
        <v>43857</v>
      </c>
      <c r="N11" s="49">
        <v>23.64</v>
      </c>
      <c r="O11" s="51">
        <v>13</v>
      </c>
      <c r="P11" s="49">
        <v>6.5010000000000012</v>
      </c>
      <c r="Q11" s="50">
        <v>43861</v>
      </c>
      <c r="R11" s="49">
        <v>5.8281559139784935</v>
      </c>
      <c r="S11" s="49">
        <v>45.128930577034374</v>
      </c>
    </row>
    <row r="12" spans="1:20" x14ac:dyDescent="0.2">
      <c r="A12" s="1" t="s">
        <v>23</v>
      </c>
      <c r="B12" s="49">
        <v>1.3926785714285721</v>
      </c>
      <c r="C12" s="49">
        <v>15.076071428571426</v>
      </c>
      <c r="D12" s="49">
        <v>7.7430059523809538</v>
      </c>
      <c r="E12" s="49">
        <v>22.78</v>
      </c>
      <c r="F12" s="50">
        <v>43519</v>
      </c>
      <c r="G12" s="49">
        <v>-1.9670000000000001</v>
      </c>
      <c r="H12" s="50">
        <v>43512</v>
      </c>
      <c r="I12" s="49">
        <v>73.694196428571431</v>
      </c>
      <c r="J12" s="49">
        <v>315.72999999999996</v>
      </c>
      <c r="K12" s="49">
        <v>2.1004389880952377</v>
      </c>
      <c r="L12" s="49">
        <v>19.21</v>
      </c>
      <c r="M12" s="50">
        <v>43498</v>
      </c>
      <c r="N12" s="49">
        <v>16.941999999999997</v>
      </c>
      <c r="O12" s="51">
        <v>5</v>
      </c>
      <c r="P12" s="49">
        <v>11.819999999999999</v>
      </c>
      <c r="Q12" s="50">
        <v>43498</v>
      </c>
      <c r="R12" s="49">
        <v>7.6922075892857151</v>
      </c>
      <c r="S12" s="49">
        <v>48.588709436191394</v>
      </c>
    </row>
    <row r="13" spans="1:20" x14ac:dyDescent="0.2">
      <c r="A13" s="1" t="s">
        <v>24</v>
      </c>
      <c r="B13" s="49">
        <v>3.8001935483870963</v>
      </c>
      <c r="C13" s="49">
        <v>18.18967741935484</v>
      </c>
      <c r="D13" s="49">
        <v>10.687872983870967</v>
      </c>
      <c r="E13" s="49">
        <v>24.09</v>
      </c>
      <c r="F13" s="50">
        <v>43548</v>
      </c>
      <c r="G13" s="49">
        <v>-0.90900000000000003</v>
      </c>
      <c r="H13" s="50">
        <v>43546</v>
      </c>
      <c r="I13" s="49">
        <v>58.483360215053779</v>
      </c>
      <c r="J13" s="49">
        <v>495.86</v>
      </c>
      <c r="K13" s="49">
        <v>2.7031048387096774</v>
      </c>
      <c r="L13" s="49">
        <v>16.37</v>
      </c>
      <c r="M13" s="50">
        <v>43530</v>
      </c>
      <c r="N13" s="49">
        <v>2.758</v>
      </c>
      <c r="O13" s="51">
        <v>3</v>
      </c>
      <c r="P13" s="49">
        <v>1.7730000000000001</v>
      </c>
      <c r="Q13" s="50">
        <v>43555</v>
      </c>
      <c r="R13" s="49">
        <v>12.452466397849461</v>
      </c>
      <c r="S13" s="49">
        <v>97.084610325356891</v>
      </c>
    </row>
    <row r="14" spans="1:20" x14ac:dyDescent="0.2">
      <c r="A14" s="1" t="s">
        <v>25</v>
      </c>
      <c r="B14" s="49">
        <v>6.7809333333333335</v>
      </c>
      <c r="C14" s="49">
        <v>18.817666666666664</v>
      </c>
      <c r="D14" s="49">
        <v>12.403825694444441</v>
      </c>
      <c r="E14" s="49">
        <v>25.16</v>
      </c>
      <c r="F14" s="50">
        <v>43569</v>
      </c>
      <c r="G14" s="49">
        <v>0.76200000000000001</v>
      </c>
      <c r="H14" s="50">
        <v>43559</v>
      </c>
      <c r="I14" s="49">
        <v>67.603168055555557</v>
      </c>
      <c r="J14" s="49">
        <v>496.65199999999993</v>
      </c>
      <c r="K14" s="49">
        <v>2.5123013888888885</v>
      </c>
      <c r="L14" s="49">
        <v>15.88</v>
      </c>
      <c r="M14" s="50">
        <v>43579</v>
      </c>
      <c r="N14" s="49">
        <v>47.870999999999995</v>
      </c>
      <c r="O14" s="51">
        <v>17</v>
      </c>
      <c r="P14" s="49">
        <v>14.380999999999998</v>
      </c>
      <c r="Q14" s="50">
        <v>43574</v>
      </c>
      <c r="R14" s="49">
        <v>15.257479166666666</v>
      </c>
      <c r="S14" s="49">
        <v>99.619747181552526</v>
      </c>
      <c r="T14" s="3"/>
    </row>
    <row r="15" spans="1:20" x14ac:dyDescent="0.2">
      <c r="A15" s="1" t="s">
        <v>26</v>
      </c>
      <c r="B15" s="49">
        <v>9.094096774193547</v>
      </c>
      <c r="C15" s="49">
        <v>22.228709677419356</v>
      </c>
      <c r="D15" s="49">
        <v>15.464511424731187</v>
      </c>
      <c r="E15" s="49">
        <v>30.33</v>
      </c>
      <c r="F15" s="50">
        <v>43616</v>
      </c>
      <c r="G15" s="49">
        <v>2.6190000000000002</v>
      </c>
      <c r="H15" s="50">
        <v>43591</v>
      </c>
      <c r="I15" s="49">
        <v>57.903528225806447</v>
      </c>
      <c r="J15" s="49">
        <v>647.03700000000003</v>
      </c>
      <c r="K15" s="49">
        <v>2.9816243279569901</v>
      </c>
      <c r="L15" s="49">
        <v>14.9</v>
      </c>
      <c r="M15" s="50">
        <v>43602</v>
      </c>
      <c r="N15" s="49">
        <v>57.721000000000004</v>
      </c>
      <c r="O15" s="51">
        <v>8</v>
      </c>
      <c r="P15" s="49">
        <v>31.323</v>
      </c>
      <c r="Q15" s="50">
        <v>43602</v>
      </c>
      <c r="R15" s="49">
        <v>19.843978494623652</v>
      </c>
      <c r="S15" s="49">
        <v>140.5103623951035</v>
      </c>
    </row>
    <row r="16" spans="1:20" x14ac:dyDescent="0.2">
      <c r="A16" s="1" t="s">
        <v>27</v>
      </c>
      <c r="B16" s="49">
        <v>14.213799999999997</v>
      </c>
      <c r="C16" s="49">
        <v>30.377666666666677</v>
      </c>
      <c r="D16" s="49">
        <v>21.98794791666667</v>
      </c>
      <c r="E16" s="49">
        <v>42.64</v>
      </c>
      <c r="F16" s="50">
        <v>43645</v>
      </c>
      <c r="G16" s="49">
        <v>6.3540000000000001</v>
      </c>
      <c r="H16" s="50">
        <v>43628</v>
      </c>
      <c r="I16" s="49">
        <v>50.031678472222225</v>
      </c>
      <c r="J16" s="49">
        <v>709.35200000000009</v>
      </c>
      <c r="K16" s="49">
        <v>2.3403451388888885</v>
      </c>
      <c r="L16" s="49">
        <v>14.9</v>
      </c>
      <c r="M16" s="50">
        <v>43634</v>
      </c>
      <c r="N16" s="49">
        <v>9.85</v>
      </c>
      <c r="O16" s="51">
        <v>4</v>
      </c>
      <c r="P16" s="49">
        <v>4.7279999999999998</v>
      </c>
      <c r="Q16" s="50">
        <v>43621</v>
      </c>
      <c r="R16" s="49">
        <v>27.04054166666667</v>
      </c>
      <c r="S16" s="49">
        <v>182.72445982870798</v>
      </c>
    </row>
    <row r="17" spans="1:19" x14ac:dyDescent="0.2">
      <c r="A17" s="1" t="s">
        <v>28</v>
      </c>
      <c r="B17" s="49">
        <v>17.440000000000005</v>
      </c>
      <c r="C17" s="49">
        <v>32.419032258064512</v>
      </c>
      <c r="D17" s="49">
        <v>24.186021505376342</v>
      </c>
      <c r="E17" s="49">
        <v>39.770000000000003</v>
      </c>
      <c r="F17" s="50">
        <v>44035</v>
      </c>
      <c r="G17" s="49">
        <v>12.67</v>
      </c>
      <c r="H17" s="50">
        <v>44043</v>
      </c>
      <c r="I17" s="49">
        <v>56.066270161290326</v>
      </c>
      <c r="J17" s="49">
        <v>702.072</v>
      </c>
      <c r="K17" s="49">
        <v>2.2705544354838714</v>
      </c>
      <c r="L17" s="49">
        <v>13.43</v>
      </c>
      <c r="M17" s="50">
        <v>44037</v>
      </c>
      <c r="N17" s="49">
        <v>43.933999999999997</v>
      </c>
      <c r="O17" s="51">
        <v>12</v>
      </c>
      <c r="P17" s="49">
        <v>23.248999999999995</v>
      </c>
      <c r="Q17" s="50">
        <v>44020</v>
      </c>
      <c r="R17" s="49">
        <v>29.94357655570807</v>
      </c>
      <c r="S17" s="49">
        <v>185.68479892683456</v>
      </c>
    </row>
    <row r="18" spans="1:19" x14ac:dyDescent="0.2">
      <c r="A18" s="1" t="s">
        <v>29</v>
      </c>
      <c r="B18" s="49">
        <v>16.524516129032261</v>
      </c>
      <c r="C18" s="49">
        <v>31.971612903225807</v>
      </c>
      <c r="D18" s="49">
        <v>23.590228494623656</v>
      </c>
      <c r="E18" s="49">
        <v>36.590000000000003</v>
      </c>
      <c r="F18" s="50">
        <v>43686</v>
      </c>
      <c r="G18" s="49">
        <v>11.67</v>
      </c>
      <c r="H18" s="50">
        <v>43700</v>
      </c>
      <c r="I18" s="49">
        <v>56.971727150537617</v>
      </c>
      <c r="J18" s="49">
        <v>644.01900000000001</v>
      </c>
      <c r="K18" s="49">
        <v>1.7678407258064512</v>
      </c>
      <c r="L18" s="49">
        <v>12.35</v>
      </c>
      <c r="M18" s="50">
        <v>43686</v>
      </c>
      <c r="N18" s="49">
        <v>6.3040000000000003</v>
      </c>
      <c r="O18" s="51">
        <v>4</v>
      </c>
      <c r="P18" s="49">
        <v>3.7429999999999999</v>
      </c>
      <c r="Q18" s="50">
        <v>43686</v>
      </c>
      <c r="R18" s="49">
        <v>30.582278225806451</v>
      </c>
      <c r="S18" s="49">
        <v>157.4999776714443</v>
      </c>
    </row>
    <row r="19" spans="1:19" x14ac:dyDescent="0.2">
      <c r="A19" s="1" t="s">
        <v>30</v>
      </c>
      <c r="B19" s="49">
        <v>14.010666666666664</v>
      </c>
      <c r="C19" s="49">
        <v>26.619999999999997</v>
      </c>
      <c r="D19" s="49">
        <v>19.70877777777778</v>
      </c>
      <c r="E19" s="49">
        <v>30.95</v>
      </c>
      <c r="F19" s="50">
        <v>43725</v>
      </c>
      <c r="G19" s="49">
        <v>8.16</v>
      </c>
      <c r="H19" s="50">
        <v>43717</v>
      </c>
      <c r="I19" s="49">
        <v>66.403083333333328</v>
      </c>
      <c r="J19" s="49">
        <v>508.76099999999997</v>
      </c>
      <c r="K19" s="49">
        <v>2.1467604166666661</v>
      </c>
      <c r="L19" s="49">
        <v>12.94</v>
      </c>
      <c r="M19" s="50">
        <v>43718</v>
      </c>
      <c r="N19" s="49">
        <v>15.956999999999999</v>
      </c>
      <c r="O19" s="51">
        <v>7</v>
      </c>
      <c r="P19" s="49">
        <v>10.047000000000001</v>
      </c>
      <c r="Q19" s="50">
        <v>43723</v>
      </c>
      <c r="R19" s="49">
        <v>24.607638888888893</v>
      </c>
      <c r="S19" s="49">
        <v>111.86468061694758</v>
      </c>
    </row>
    <row r="20" spans="1:19" x14ac:dyDescent="0.2">
      <c r="A20" s="1" t="s">
        <v>31</v>
      </c>
      <c r="B20" s="49">
        <v>10.684612903225808</v>
      </c>
      <c r="C20" s="49">
        <v>22.445483870967738</v>
      </c>
      <c r="D20" s="49">
        <v>15.997128617593228</v>
      </c>
      <c r="E20" s="49">
        <v>29.21</v>
      </c>
      <c r="F20" s="50">
        <v>43751</v>
      </c>
      <c r="G20" s="49">
        <v>5.399</v>
      </c>
      <c r="H20" s="50">
        <v>43760</v>
      </c>
      <c r="I20" s="49">
        <v>71.702923387096774</v>
      </c>
      <c r="J20" s="49">
        <v>339.51400000000007</v>
      </c>
      <c r="K20" s="49">
        <v>1.8164193548387095</v>
      </c>
      <c r="L20" s="49">
        <v>17.149999999999999</v>
      </c>
      <c r="M20" s="50">
        <v>43752</v>
      </c>
      <c r="N20" s="49">
        <v>21.472999999999999</v>
      </c>
      <c r="O20" s="51">
        <v>11</v>
      </c>
      <c r="P20" s="49">
        <v>7.2890000000000006</v>
      </c>
      <c r="Q20" s="50">
        <v>43760</v>
      </c>
      <c r="R20" s="49">
        <v>19.318311742164269</v>
      </c>
      <c r="S20" s="49">
        <v>73.66818033995979</v>
      </c>
    </row>
    <row r="21" spans="1:19" x14ac:dyDescent="0.2">
      <c r="A21" s="1" t="s">
        <v>32</v>
      </c>
      <c r="B21" s="49">
        <v>5.3357666666666672</v>
      </c>
      <c r="C21" s="49">
        <v>13.576333333333336</v>
      </c>
      <c r="D21" s="49">
        <v>9.1458479166666677</v>
      </c>
      <c r="E21" s="49">
        <v>22.35</v>
      </c>
      <c r="F21" s="50">
        <v>43773</v>
      </c>
      <c r="G21" s="49">
        <v>-0.64500000000000002</v>
      </c>
      <c r="H21" s="50">
        <v>43789</v>
      </c>
      <c r="I21" s="49">
        <v>83.725666666666655</v>
      </c>
      <c r="J21" s="49">
        <v>176.53500000000003</v>
      </c>
      <c r="K21" s="49">
        <v>2.0554791666666663</v>
      </c>
      <c r="L21" s="49">
        <v>17.84</v>
      </c>
      <c r="M21" s="50">
        <v>43792</v>
      </c>
      <c r="N21" s="49">
        <v>64.615999999999985</v>
      </c>
      <c r="O21" s="51">
        <v>25</v>
      </c>
      <c r="P21" s="49">
        <v>8.2740000000000009</v>
      </c>
      <c r="Q21" s="50">
        <v>43777</v>
      </c>
      <c r="R21" s="49">
        <v>10.347981944444445</v>
      </c>
      <c r="S21" s="49">
        <v>31.554737387745497</v>
      </c>
    </row>
    <row r="22" spans="1:19" ht="13.5" thickBot="1" x14ac:dyDescent="0.25">
      <c r="A22" s="10" t="s">
        <v>33</v>
      </c>
      <c r="B22" s="11">
        <v>3.8419354838709681</v>
      </c>
      <c r="C22" s="11">
        <v>12.727838709677419</v>
      </c>
      <c r="D22" s="11">
        <v>7.9114912634408592</v>
      </c>
      <c r="E22" s="11">
        <v>19.399999999999999</v>
      </c>
      <c r="F22" s="12">
        <v>44186</v>
      </c>
      <c r="G22" s="11">
        <v>-1.5880000000000001</v>
      </c>
      <c r="H22" s="12">
        <v>44194</v>
      </c>
      <c r="I22" s="11">
        <v>83.084475806451621</v>
      </c>
      <c r="J22" s="11">
        <v>158.02199999999999</v>
      </c>
      <c r="K22" s="11">
        <v>2.2525235215053767</v>
      </c>
      <c r="L22" s="11">
        <v>22.15</v>
      </c>
      <c r="M22" s="12">
        <v>44186</v>
      </c>
      <c r="N22" s="11">
        <v>17.533000000000001</v>
      </c>
      <c r="O22" s="13">
        <v>12</v>
      </c>
      <c r="P22" s="11">
        <v>8.865000000000002</v>
      </c>
      <c r="Q22" s="12">
        <v>44177</v>
      </c>
      <c r="R22" s="11">
        <v>8.0260793010752689</v>
      </c>
      <c r="S22" s="11">
        <v>29.365897892838188</v>
      </c>
    </row>
    <row r="23" spans="1:19" ht="13.5" thickTop="1" x14ac:dyDescent="0.2">
      <c r="A23" s="1" t="s">
        <v>34</v>
      </c>
      <c r="B23" s="49">
        <v>8.8191645225294426</v>
      </c>
      <c r="C23" s="49">
        <v>21.256456669226832</v>
      </c>
      <c r="D23" s="49">
        <v>14.612245038462605</v>
      </c>
      <c r="E23" s="49">
        <v>42.64</v>
      </c>
      <c r="F23" s="50">
        <v>43645</v>
      </c>
      <c r="G23" s="49">
        <v>-2.3730000000000002</v>
      </c>
      <c r="H23" s="50">
        <v>43481</v>
      </c>
      <c r="I23" s="49">
        <v>66.413492154964572</v>
      </c>
      <c r="J23" s="49">
        <v>5381.2900000000009</v>
      </c>
      <c r="K23" s="49">
        <v>2.3878152860449733</v>
      </c>
      <c r="L23" s="49">
        <v>22.15</v>
      </c>
      <c r="M23" s="50">
        <v>43820</v>
      </c>
      <c r="N23" s="49">
        <v>328.59899999999999</v>
      </c>
      <c r="O23" s="51">
        <v>121</v>
      </c>
      <c r="P23" s="49">
        <v>31.323</v>
      </c>
      <c r="Q23" s="50">
        <v>43602</v>
      </c>
      <c r="R23" s="49">
        <v>17.578391323929839</v>
      </c>
      <c r="S23" s="49">
        <v>1203.2950925797163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-0.64500000000000002</v>
      </c>
      <c r="G28" s="3" t="s">
        <v>17</v>
      </c>
      <c r="H28" s="15">
        <v>43789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-0.90900000000000003</v>
      </c>
      <c r="G29" s="3" t="s">
        <v>17</v>
      </c>
      <c r="H29" s="15">
        <v>43546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242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48">
        <v>-1</v>
      </c>
      <c r="C34" s="48" t="s">
        <v>41</v>
      </c>
      <c r="D34" s="52">
        <v>0</v>
      </c>
      <c r="E34" s="48" t="s">
        <v>17</v>
      </c>
      <c r="F34" s="23">
        <v>11</v>
      </c>
      <c r="G34" s="3" t="s">
        <v>39</v>
      </c>
      <c r="H34" s="3"/>
      <c r="I34" s="3"/>
      <c r="J34" s="3"/>
    </row>
    <row r="35" spans="1:10" x14ac:dyDescent="0.2">
      <c r="A35" s="3"/>
      <c r="B35" s="48">
        <v>-2.5</v>
      </c>
      <c r="C35" s="48" t="s">
        <v>42</v>
      </c>
      <c r="D35" s="52">
        <v>-1</v>
      </c>
      <c r="E35" s="48" t="s">
        <v>17</v>
      </c>
      <c r="F35" s="23">
        <v>6</v>
      </c>
      <c r="G35" s="3" t="s">
        <v>39</v>
      </c>
      <c r="H35" s="3"/>
      <c r="I35" s="3"/>
      <c r="J35" s="3"/>
    </row>
    <row r="36" spans="1:10" x14ac:dyDescent="0.2">
      <c r="A36" s="3"/>
      <c r="B36" s="23">
        <v>-5</v>
      </c>
      <c r="C36" s="23" t="s">
        <v>42</v>
      </c>
      <c r="D36" s="44">
        <v>-2.5</v>
      </c>
      <c r="E36" s="3" t="s">
        <v>17</v>
      </c>
      <c r="F36" s="23">
        <v>0</v>
      </c>
      <c r="G36" s="3" t="s">
        <v>39</v>
      </c>
      <c r="H36" s="3"/>
      <c r="I36" s="3"/>
      <c r="J36" s="3"/>
    </row>
    <row r="37" spans="1:10" x14ac:dyDescent="0.2">
      <c r="A37" s="3"/>
      <c r="C37" s="23" t="s">
        <v>43</v>
      </c>
      <c r="D37" s="52">
        <v>-5</v>
      </c>
      <c r="E37" s="48" t="s">
        <v>17</v>
      </c>
      <c r="F37" s="23">
        <v>0</v>
      </c>
      <c r="G37" s="3" t="s">
        <v>39</v>
      </c>
      <c r="H37" s="3"/>
      <c r="I37" s="3"/>
      <c r="J37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78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45</v>
      </c>
    </row>
    <row r="7" spans="1:20" x14ac:dyDescent="0.2">
      <c r="B7" s="1" t="s">
        <v>54</v>
      </c>
    </row>
    <row r="9" spans="1:20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20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20" x14ac:dyDescent="0.2">
      <c r="A11" s="1" t="s">
        <v>22</v>
      </c>
      <c r="B11" s="7">
        <v>1.5439677419354838</v>
      </c>
      <c r="C11" s="7">
        <v>9.3632903225806441</v>
      </c>
      <c r="D11" s="7">
        <v>5.2255288978494638</v>
      </c>
      <c r="E11" s="7">
        <v>19.09</v>
      </c>
      <c r="F11" s="8">
        <v>44592</v>
      </c>
      <c r="G11" s="7">
        <v>-2.5379999999999998</v>
      </c>
      <c r="H11" s="8">
        <v>44575</v>
      </c>
      <c r="I11" s="7">
        <v>86.083958333333328</v>
      </c>
      <c r="J11" s="7">
        <v>176.32100000000003</v>
      </c>
      <c r="K11" s="7">
        <v>1.9073077956989242</v>
      </c>
      <c r="L11" s="7">
        <v>14.9</v>
      </c>
      <c r="M11" s="8">
        <v>44580</v>
      </c>
      <c r="N11" s="7">
        <v>29.353000000000005</v>
      </c>
      <c r="O11" s="9">
        <v>13</v>
      </c>
      <c r="P11" s="7">
        <v>9.0620000000000012</v>
      </c>
      <c r="Q11" s="8">
        <v>44579</v>
      </c>
      <c r="R11" s="7">
        <v>5.6889973118279569</v>
      </c>
      <c r="S11" s="7">
        <v>24.962224800869365</v>
      </c>
    </row>
    <row r="12" spans="1:20" x14ac:dyDescent="0.2">
      <c r="A12" s="1" t="s">
        <v>23</v>
      </c>
      <c r="B12" s="7">
        <v>3.6072068965517241</v>
      </c>
      <c r="C12" s="7">
        <v>16.477241379310346</v>
      </c>
      <c r="D12" s="7">
        <v>9.5849173850574694</v>
      </c>
      <c r="E12" s="7">
        <v>21.91</v>
      </c>
      <c r="F12" s="8">
        <v>44249</v>
      </c>
      <c r="G12" s="7">
        <v>-1.452</v>
      </c>
      <c r="H12" s="8">
        <v>44247</v>
      </c>
      <c r="I12" s="7">
        <v>75.182341954022974</v>
      </c>
      <c r="J12" s="7">
        <v>309.47500000000002</v>
      </c>
      <c r="K12" s="7">
        <v>1.5373232758620687</v>
      </c>
      <c r="L12" s="7">
        <v>14.6</v>
      </c>
      <c r="M12" s="8">
        <v>44253</v>
      </c>
      <c r="N12" s="7">
        <v>2.758</v>
      </c>
      <c r="O12" s="9">
        <v>7</v>
      </c>
      <c r="P12" s="7">
        <v>1.1820000000000002</v>
      </c>
      <c r="Q12" s="8">
        <v>44244</v>
      </c>
      <c r="R12" s="7">
        <v>9.8066831896551729</v>
      </c>
      <c r="S12" s="7">
        <v>47.029721193474529</v>
      </c>
    </row>
    <row r="13" spans="1:20" x14ac:dyDescent="0.2">
      <c r="A13" s="1" t="s">
        <v>24</v>
      </c>
      <c r="B13" s="7">
        <v>4.7838064516129046</v>
      </c>
      <c r="C13" s="7">
        <v>16.062290322580647</v>
      </c>
      <c r="D13" s="7">
        <v>10.11067674731183</v>
      </c>
      <c r="E13" s="7">
        <v>24.57</v>
      </c>
      <c r="F13" s="8">
        <v>44266</v>
      </c>
      <c r="G13" s="7">
        <v>0.23100000000000001</v>
      </c>
      <c r="H13" s="8">
        <v>44263</v>
      </c>
      <c r="I13" s="7">
        <v>72.583185483870992</v>
      </c>
      <c r="J13" s="7">
        <v>430.75299999999999</v>
      </c>
      <c r="K13" s="7">
        <v>2.5484200268817196</v>
      </c>
      <c r="L13" s="7">
        <v>28.42</v>
      </c>
      <c r="M13" s="8">
        <v>44257</v>
      </c>
      <c r="N13" s="7">
        <v>115.245</v>
      </c>
      <c r="O13" s="9">
        <v>12</v>
      </c>
      <c r="P13" s="7">
        <v>69.738</v>
      </c>
      <c r="Q13" s="8">
        <v>44271</v>
      </c>
      <c r="R13" s="7">
        <v>11.446602822580642</v>
      </c>
      <c r="S13" s="7">
        <v>77.018452354382973</v>
      </c>
    </row>
    <row r="14" spans="1:20" x14ac:dyDescent="0.2">
      <c r="A14" s="1" t="s">
        <v>25</v>
      </c>
      <c r="B14" s="7">
        <v>9.2970333333333315</v>
      </c>
      <c r="C14" s="7">
        <v>18.760666666666669</v>
      </c>
      <c r="D14" s="7">
        <v>13.721225</v>
      </c>
      <c r="E14" s="7">
        <v>23.36</v>
      </c>
      <c r="F14" s="8">
        <v>44311</v>
      </c>
      <c r="G14" s="7">
        <v>2.048</v>
      </c>
      <c r="H14" s="8">
        <v>44290</v>
      </c>
      <c r="I14" s="7">
        <v>78.014791666666653</v>
      </c>
      <c r="J14" s="7">
        <v>475.10599999999994</v>
      </c>
      <c r="K14" s="7">
        <v>2.3477437500000002</v>
      </c>
      <c r="L14" s="7">
        <v>14.6</v>
      </c>
      <c r="M14" s="8">
        <v>44291</v>
      </c>
      <c r="N14" s="7">
        <v>88.059000000000012</v>
      </c>
      <c r="O14" s="9">
        <v>19</v>
      </c>
      <c r="P14" s="7">
        <v>27.579999999999991</v>
      </c>
      <c r="Q14" s="8">
        <v>44287</v>
      </c>
      <c r="R14" s="7">
        <v>14.896987499999996</v>
      </c>
      <c r="S14" s="7">
        <v>86.455128293485387</v>
      </c>
      <c r="T14" s="20"/>
    </row>
    <row r="15" spans="1:20" x14ac:dyDescent="0.2">
      <c r="A15" s="1" t="s">
        <v>26</v>
      </c>
      <c r="B15" s="7">
        <v>12.238064516129032</v>
      </c>
      <c r="C15" s="7">
        <v>25.814193548387088</v>
      </c>
      <c r="D15" s="7">
        <v>18.819153225806453</v>
      </c>
      <c r="E15" s="7">
        <v>32.770000000000003</v>
      </c>
      <c r="F15" s="8">
        <v>44338</v>
      </c>
      <c r="G15" s="7">
        <v>9.1</v>
      </c>
      <c r="H15" s="8">
        <v>44333</v>
      </c>
      <c r="I15" s="7">
        <v>63.575396505376354</v>
      </c>
      <c r="J15" s="7">
        <v>731.476</v>
      </c>
      <c r="K15" s="7">
        <v>2.1371297043010755</v>
      </c>
      <c r="L15" s="7">
        <v>12.64</v>
      </c>
      <c r="M15" s="8">
        <v>44325</v>
      </c>
      <c r="N15" s="7">
        <v>42.945999999999998</v>
      </c>
      <c r="O15" s="9">
        <v>10</v>
      </c>
      <c r="P15" s="7">
        <v>12.410999999999998</v>
      </c>
      <c r="Q15" s="8">
        <v>44329</v>
      </c>
      <c r="R15" s="7">
        <v>20.108823924731183</v>
      </c>
      <c r="S15" s="7">
        <v>150.15109261815553</v>
      </c>
    </row>
    <row r="16" spans="1:20" x14ac:dyDescent="0.2">
      <c r="A16" s="1" t="s">
        <v>27</v>
      </c>
      <c r="B16" s="7">
        <v>13.7403</v>
      </c>
      <c r="C16" s="7">
        <v>26.489333333333331</v>
      </c>
      <c r="D16" s="7">
        <v>19.466319444444441</v>
      </c>
      <c r="E16" s="7">
        <v>35.57</v>
      </c>
      <c r="F16" s="8">
        <v>44371</v>
      </c>
      <c r="G16" s="7">
        <v>7.6289999999999996</v>
      </c>
      <c r="H16" s="8">
        <v>44359</v>
      </c>
      <c r="I16" s="7">
        <v>66.908236111111108</v>
      </c>
      <c r="J16" s="7">
        <v>679.67499999999995</v>
      </c>
      <c r="K16" s="7">
        <v>1.7072861111111115</v>
      </c>
      <c r="L16" s="7">
        <v>13.52</v>
      </c>
      <c r="M16" s="8">
        <v>44377</v>
      </c>
      <c r="N16" s="7">
        <v>61.267999999999994</v>
      </c>
      <c r="O16" s="9">
        <v>9</v>
      </c>
      <c r="P16" s="7">
        <v>30.732999999999997</v>
      </c>
      <c r="Q16" s="8">
        <v>44350</v>
      </c>
      <c r="R16" s="7">
        <v>23.014659722222227</v>
      </c>
      <c r="S16" s="7">
        <v>141.96914212571531</v>
      </c>
    </row>
    <row r="17" spans="1:19" x14ac:dyDescent="0.2">
      <c r="A17" s="1" t="s">
        <v>28</v>
      </c>
      <c r="B17" s="7">
        <v>16.736774193548388</v>
      </c>
      <c r="C17" s="7">
        <v>32.047419354838709</v>
      </c>
      <c r="D17" s="7">
        <v>23.571700268817207</v>
      </c>
      <c r="E17" s="7">
        <v>38.36</v>
      </c>
      <c r="F17" s="8">
        <v>44404</v>
      </c>
      <c r="G17" s="7">
        <v>12.06</v>
      </c>
      <c r="H17" s="8">
        <v>44381</v>
      </c>
      <c r="I17" s="7">
        <v>57.056901881720442</v>
      </c>
      <c r="J17" s="7">
        <v>842.78899999999987</v>
      </c>
      <c r="K17" s="7">
        <v>2.1998393817204294</v>
      </c>
      <c r="L17" s="7">
        <v>14.99</v>
      </c>
      <c r="M17" s="8">
        <v>44404</v>
      </c>
      <c r="N17" s="7">
        <v>21.669999999999998</v>
      </c>
      <c r="O17" s="9">
        <v>6</v>
      </c>
      <c r="P17" s="7">
        <v>10.046999999999999</v>
      </c>
      <c r="Q17" s="8">
        <v>44398</v>
      </c>
      <c r="R17" s="7">
        <v>29.429522849462366</v>
      </c>
      <c r="S17" s="7">
        <v>196.2630505466326</v>
      </c>
    </row>
    <row r="18" spans="1:19" x14ac:dyDescent="0.2">
      <c r="A18" s="1" t="s">
        <v>29</v>
      </c>
      <c r="B18" s="7">
        <v>16.643870967741936</v>
      </c>
      <c r="C18" s="7">
        <v>31.143225806451611</v>
      </c>
      <c r="D18" s="7">
        <v>23.115383064516134</v>
      </c>
      <c r="E18" s="7">
        <v>38.78</v>
      </c>
      <c r="F18" s="8">
        <v>44415</v>
      </c>
      <c r="G18" s="7">
        <v>9.3800000000000008</v>
      </c>
      <c r="H18" s="8">
        <v>44439</v>
      </c>
      <c r="I18" s="7">
        <v>60.910598118279559</v>
      </c>
      <c r="J18" s="7">
        <v>673.84400000000016</v>
      </c>
      <c r="K18" s="7">
        <v>1.9520141129032258</v>
      </c>
      <c r="L18" s="7">
        <v>15.39</v>
      </c>
      <c r="M18" s="8">
        <v>44417</v>
      </c>
      <c r="N18" s="7">
        <v>38.213999999999999</v>
      </c>
      <c r="O18" s="9">
        <v>8</v>
      </c>
      <c r="P18" s="7">
        <v>15.952999999999998</v>
      </c>
      <c r="Q18" s="8">
        <v>44419</v>
      </c>
      <c r="R18" s="7">
        <v>28.088145161290321</v>
      </c>
      <c r="S18" s="7">
        <v>160.29056867978392</v>
      </c>
    </row>
    <row r="19" spans="1:19" x14ac:dyDescent="0.2">
      <c r="A19" s="1" t="s">
        <v>30</v>
      </c>
      <c r="B19" s="7">
        <v>13.385199999999996</v>
      </c>
      <c r="C19" s="7">
        <v>27.257333333333339</v>
      </c>
      <c r="D19" s="7">
        <v>19.82155625</v>
      </c>
      <c r="E19" s="7">
        <v>33.729999999999997</v>
      </c>
      <c r="F19" s="8">
        <v>44452</v>
      </c>
      <c r="G19" s="7">
        <v>5.8879999999999999</v>
      </c>
      <c r="H19" s="8">
        <v>44469</v>
      </c>
      <c r="I19" s="7">
        <v>58.071770833333353</v>
      </c>
      <c r="J19" s="7">
        <v>534.53400000000011</v>
      </c>
      <c r="K19" s="7">
        <v>1.9603465277777778</v>
      </c>
      <c r="L19" s="7">
        <v>14.9</v>
      </c>
      <c r="M19" s="8">
        <v>44465</v>
      </c>
      <c r="N19" s="7">
        <v>8.668000000000001</v>
      </c>
      <c r="O19" s="9">
        <v>6</v>
      </c>
      <c r="P19" s="7">
        <v>4.1370000000000005</v>
      </c>
      <c r="Q19" s="8">
        <v>44465</v>
      </c>
      <c r="R19" s="7">
        <v>25.004013888888895</v>
      </c>
      <c r="S19" s="7">
        <v>116.98858889333403</v>
      </c>
    </row>
    <row r="20" spans="1:19" x14ac:dyDescent="0.2">
      <c r="A20" s="1" t="s">
        <v>31</v>
      </c>
      <c r="B20" s="7">
        <v>7.8335806451612919</v>
      </c>
      <c r="C20" s="7">
        <v>19.484516129032261</v>
      </c>
      <c r="D20" s="7">
        <v>13.15959543010753</v>
      </c>
      <c r="E20" s="7">
        <v>25.23</v>
      </c>
      <c r="F20" s="8">
        <v>44478</v>
      </c>
      <c r="G20" s="7">
        <v>0.84799999999999998</v>
      </c>
      <c r="H20" s="8">
        <v>44486</v>
      </c>
      <c r="I20" s="7">
        <v>77.104616935483875</v>
      </c>
      <c r="J20" s="7">
        <v>342.66399999999999</v>
      </c>
      <c r="K20" s="7">
        <v>1.9362647849462367</v>
      </c>
      <c r="L20" s="7">
        <v>15.58</v>
      </c>
      <c r="M20" s="8">
        <v>44490</v>
      </c>
      <c r="N20" s="7">
        <v>33.292999999999992</v>
      </c>
      <c r="O20" s="9">
        <v>16</v>
      </c>
      <c r="P20" s="7">
        <v>14.380999999999998</v>
      </c>
      <c r="Q20" s="8">
        <v>44471</v>
      </c>
      <c r="R20" s="7">
        <v>15.850819892473121</v>
      </c>
      <c r="S20" s="7">
        <v>59.56468758126492</v>
      </c>
    </row>
    <row r="21" spans="1:19" x14ac:dyDescent="0.2">
      <c r="A21" s="1" t="s">
        <v>32</v>
      </c>
      <c r="B21" s="7">
        <v>5.5674333333333301</v>
      </c>
      <c r="C21" s="7">
        <v>14.912666666666663</v>
      </c>
      <c r="D21" s="7">
        <v>9.86220763888889</v>
      </c>
      <c r="E21" s="7">
        <v>22.65</v>
      </c>
      <c r="F21" s="8">
        <v>44501</v>
      </c>
      <c r="G21" s="7">
        <v>-2.0449999999999999</v>
      </c>
      <c r="H21" s="8">
        <v>44522</v>
      </c>
      <c r="I21" s="7">
        <v>92.191993055555557</v>
      </c>
      <c r="J21" s="7">
        <v>191.24800000000002</v>
      </c>
      <c r="K21" s="7">
        <v>1.3313055555555549</v>
      </c>
      <c r="L21" s="7">
        <v>10.98</v>
      </c>
      <c r="M21" s="8">
        <v>44525</v>
      </c>
      <c r="N21" s="7">
        <v>30.928999999999991</v>
      </c>
      <c r="O21" s="9">
        <v>17</v>
      </c>
      <c r="P21" s="7">
        <v>14.774999999999999</v>
      </c>
      <c r="Q21" s="8">
        <v>44507</v>
      </c>
      <c r="R21" s="7">
        <v>11.580823611111107</v>
      </c>
      <c r="S21" s="7">
        <v>23.471597145049159</v>
      </c>
    </row>
    <row r="22" spans="1:19" ht="13.5" thickBot="1" x14ac:dyDescent="0.25">
      <c r="A22" s="10" t="s">
        <v>33</v>
      </c>
      <c r="B22" s="11">
        <v>3.3692903225806448</v>
      </c>
      <c r="C22" s="11">
        <v>10.126419354838712</v>
      </c>
      <c r="D22" s="11">
        <v>6.6966767473118258</v>
      </c>
      <c r="E22" s="11">
        <v>14.32</v>
      </c>
      <c r="F22" s="12">
        <v>44547</v>
      </c>
      <c r="G22" s="11">
        <v>-1.498</v>
      </c>
      <c r="H22" s="12">
        <v>44561</v>
      </c>
      <c r="I22" s="11">
        <v>92.038716397849456</v>
      </c>
      <c r="J22" s="11">
        <v>154.15099999999998</v>
      </c>
      <c r="K22" s="11">
        <v>2.1528407258064517</v>
      </c>
      <c r="L22" s="11">
        <v>18.82</v>
      </c>
      <c r="M22" s="12">
        <v>44558</v>
      </c>
      <c r="N22" s="11">
        <v>52.007999999999996</v>
      </c>
      <c r="O22" s="13">
        <v>19</v>
      </c>
      <c r="P22" s="11">
        <v>12.213999999999999</v>
      </c>
      <c r="Q22" s="12">
        <v>44541</v>
      </c>
      <c r="R22" s="11">
        <v>7.3478595430107534</v>
      </c>
      <c r="S22" s="11">
        <v>20.986351085518532</v>
      </c>
    </row>
    <row r="23" spans="1:19" ht="13.5" thickTop="1" x14ac:dyDescent="0.2">
      <c r="A23" s="1" t="s">
        <v>34</v>
      </c>
      <c r="B23" s="7">
        <v>9.0622107001606711</v>
      </c>
      <c r="C23" s="7">
        <v>20.661549684835002</v>
      </c>
      <c r="D23" s="7">
        <v>14.429578341675935</v>
      </c>
      <c r="E23" s="7">
        <v>38.78</v>
      </c>
      <c r="F23" s="8">
        <v>44050</v>
      </c>
      <c r="G23" s="7">
        <v>-2.5379999999999998</v>
      </c>
      <c r="H23" s="8">
        <v>43844</v>
      </c>
      <c r="I23" s="7">
        <v>73.310208939716986</v>
      </c>
      <c r="J23" s="7">
        <v>5542.0359999999991</v>
      </c>
      <c r="K23" s="7">
        <v>1.9764851460470478</v>
      </c>
      <c r="L23" s="7">
        <v>28.42</v>
      </c>
      <c r="M23" s="8">
        <v>43892</v>
      </c>
      <c r="N23" s="7">
        <v>524.41099999999994</v>
      </c>
      <c r="O23" s="9">
        <v>142</v>
      </c>
      <c r="P23" s="7">
        <v>69.738</v>
      </c>
      <c r="Q23" s="8">
        <v>43906</v>
      </c>
      <c r="R23" s="7">
        <v>16.855328284771144</v>
      </c>
      <c r="S23" s="7">
        <v>1105.1506053176661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-2.0449999999999999</v>
      </c>
      <c r="G28" s="3" t="s">
        <v>17</v>
      </c>
      <c r="H28" s="15">
        <v>44157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-1.452</v>
      </c>
      <c r="G29" s="3" t="s">
        <v>17</v>
      </c>
      <c r="H29" s="15">
        <v>43881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275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5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11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2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0</v>
      </c>
      <c r="G37" s="3" t="s">
        <v>39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sqref="A1:IV65536"/>
    </sheetView>
  </sheetViews>
  <sheetFormatPr baseColWidth="10" defaultRowHeight="12.75" x14ac:dyDescent="0.2"/>
  <cols>
    <col min="1" max="1" width="11.42578125" style="48"/>
    <col min="2" max="2" width="6.140625" style="48" customWidth="1"/>
    <col min="3" max="4" width="7.5703125" style="48" bestFit="1" customWidth="1"/>
    <col min="5" max="5" width="6.42578125" style="48" bestFit="1" customWidth="1"/>
    <col min="6" max="6" width="7.5703125" style="48" customWidth="1"/>
    <col min="7" max="7" width="5.7109375" style="48" customWidth="1"/>
    <col min="8" max="8" width="7.5703125" style="48" customWidth="1"/>
    <col min="9" max="9" width="7.5703125" style="48" bestFit="1" customWidth="1"/>
    <col min="10" max="11" width="7.5703125" style="48" customWidth="1"/>
    <col min="12" max="12" width="8.140625" style="48" bestFit="1" customWidth="1"/>
    <col min="13" max="13" width="7.5703125" style="48" bestFit="1" customWidth="1"/>
    <col min="14" max="14" width="5.5703125" style="48" bestFit="1" customWidth="1"/>
    <col min="15" max="15" width="7.7109375" style="48" bestFit="1" customWidth="1"/>
    <col min="16" max="16" width="5.42578125" style="48" bestFit="1" customWidth="1"/>
    <col min="17" max="17" width="7.5703125" style="48" bestFit="1" customWidth="1"/>
    <col min="18" max="18" width="7.5703125" style="48" customWidth="1"/>
    <col min="19" max="19" width="6.5703125" style="48" customWidth="1"/>
    <col min="20" max="16384" width="11.42578125" style="48"/>
  </cols>
  <sheetData>
    <row r="1" spans="1:20" x14ac:dyDescent="0.2">
      <c r="B1" s="1" t="s">
        <v>79</v>
      </c>
    </row>
    <row r="2" spans="1:20" x14ac:dyDescent="0.2">
      <c r="B2" s="1" t="s">
        <v>1</v>
      </c>
    </row>
    <row r="3" spans="1:20" x14ac:dyDescent="0.2">
      <c r="B3" s="1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45</v>
      </c>
    </row>
    <row r="7" spans="1:20" x14ac:dyDescent="0.2">
      <c r="B7" s="1" t="s">
        <v>54</v>
      </c>
    </row>
    <row r="9" spans="1:20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20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20" x14ac:dyDescent="0.2">
      <c r="A11" s="1" t="s">
        <v>22</v>
      </c>
      <c r="B11" s="49">
        <v>1.4153548387096773</v>
      </c>
      <c r="C11" s="49">
        <v>10.007387096774192</v>
      </c>
      <c r="D11" s="49">
        <v>5.3206686827956977</v>
      </c>
      <c r="E11" s="49">
        <v>18.899999999999999</v>
      </c>
      <c r="F11" s="50">
        <v>44589</v>
      </c>
      <c r="G11" s="49">
        <v>-4.6310000000000002</v>
      </c>
      <c r="H11" s="50">
        <v>44568</v>
      </c>
      <c r="I11" s="49">
        <v>80.7226814516129</v>
      </c>
      <c r="J11" s="49">
        <v>212.08100000000002</v>
      </c>
      <c r="K11" s="49">
        <v>2.8534025537634409</v>
      </c>
      <c r="L11" s="49">
        <v>18.329999999999998</v>
      </c>
      <c r="M11" s="50">
        <v>44583</v>
      </c>
      <c r="N11" s="49">
        <v>46.689</v>
      </c>
      <c r="O11" s="51">
        <v>12</v>
      </c>
      <c r="P11" s="49">
        <v>18.911999999999995</v>
      </c>
      <c r="Q11" s="50">
        <v>44586</v>
      </c>
      <c r="R11" s="49">
        <v>5.1690913978494626</v>
      </c>
      <c r="S11" s="49">
        <v>33.44380322260718</v>
      </c>
    </row>
    <row r="12" spans="1:20" x14ac:dyDescent="0.2">
      <c r="A12" s="1" t="s">
        <v>23</v>
      </c>
      <c r="B12" s="49">
        <v>5.2616785714285728</v>
      </c>
      <c r="C12" s="49">
        <v>14.715357142857142</v>
      </c>
      <c r="D12" s="49">
        <v>9.5364799107142879</v>
      </c>
      <c r="E12" s="49">
        <v>21.08</v>
      </c>
      <c r="F12" s="50">
        <v>44246</v>
      </c>
      <c r="G12" s="49">
        <v>0.89500000000000002</v>
      </c>
      <c r="H12" s="50">
        <v>44241</v>
      </c>
      <c r="I12" s="49">
        <v>78.425193452380967</v>
      </c>
      <c r="J12" s="49">
        <v>248.27500000000003</v>
      </c>
      <c r="K12" s="49">
        <v>2.8026383928571432</v>
      </c>
      <c r="L12" s="49">
        <v>16.86</v>
      </c>
      <c r="M12" s="50">
        <v>44228</v>
      </c>
      <c r="N12" s="49">
        <v>37.035999999999987</v>
      </c>
      <c r="O12" s="51">
        <v>8</v>
      </c>
      <c r="P12" s="49">
        <v>18.714999999999993</v>
      </c>
      <c r="Q12" s="50">
        <v>44249</v>
      </c>
      <c r="R12" s="49">
        <v>9.4361517857142836</v>
      </c>
      <c r="S12" s="49">
        <v>46.46242161724112</v>
      </c>
    </row>
    <row r="13" spans="1:20" x14ac:dyDescent="0.2">
      <c r="A13" s="1" t="s">
        <v>24</v>
      </c>
      <c r="B13" s="49">
        <v>4.7234193548387085</v>
      </c>
      <c r="C13" s="49">
        <v>15.762903225806452</v>
      </c>
      <c r="D13" s="49">
        <v>9.8672553763440867</v>
      </c>
      <c r="E13" s="49">
        <v>24.29</v>
      </c>
      <c r="F13" s="50">
        <v>44286</v>
      </c>
      <c r="G13" s="49">
        <v>-1.5660000000000001</v>
      </c>
      <c r="H13" s="50">
        <v>44265</v>
      </c>
      <c r="I13" s="49">
        <v>66.496008064516133</v>
      </c>
      <c r="J13" s="49">
        <v>469.23700000000002</v>
      </c>
      <c r="K13" s="49">
        <v>2.7686713709677426</v>
      </c>
      <c r="L13" s="49">
        <v>14.01</v>
      </c>
      <c r="M13" s="50">
        <v>44275</v>
      </c>
      <c r="N13" s="49">
        <v>12.016999999999999</v>
      </c>
      <c r="O13" s="51">
        <v>7</v>
      </c>
      <c r="P13" s="49">
        <v>3.7430000000000003</v>
      </c>
      <c r="Q13" s="50">
        <v>44263</v>
      </c>
      <c r="R13" s="49">
        <v>10.888860215053763</v>
      </c>
      <c r="S13" s="49">
        <v>83.185479301992416</v>
      </c>
    </row>
    <row r="14" spans="1:20" x14ac:dyDescent="0.2">
      <c r="A14" s="1" t="s">
        <v>25</v>
      </c>
      <c r="B14" s="49">
        <v>6.6266333333333316</v>
      </c>
      <c r="C14" s="49">
        <v>17.586666666666666</v>
      </c>
      <c r="D14" s="49">
        <v>11.67252986111111</v>
      </c>
      <c r="E14" s="49">
        <v>24.7</v>
      </c>
      <c r="F14" s="50">
        <v>44288</v>
      </c>
      <c r="G14" s="49">
        <v>1.101</v>
      </c>
      <c r="H14" s="50">
        <v>44299</v>
      </c>
      <c r="I14" s="49">
        <v>63.179673611111099</v>
      </c>
      <c r="J14" s="49">
        <v>519.57399999999996</v>
      </c>
      <c r="K14" s="49">
        <v>2.7050465277777773</v>
      </c>
      <c r="L14" s="49">
        <v>14.5</v>
      </c>
      <c r="M14" s="50">
        <v>44290</v>
      </c>
      <c r="N14" s="49">
        <v>30.338000000000001</v>
      </c>
      <c r="O14" s="51">
        <v>11</v>
      </c>
      <c r="P14" s="49">
        <v>7.8800000000000017</v>
      </c>
      <c r="Q14" s="50">
        <v>44313</v>
      </c>
      <c r="R14" s="49">
        <v>14.715868055555555</v>
      </c>
      <c r="S14" s="49">
        <v>100.40660597571302</v>
      </c>
      <c r="T14" s="3"/>
    </row>
    <row r="15" spans="1:20" x14ac:dyDescent="0.2">
      <c r="A15" s="1" t="s">
        <v>26</v>
      </c>
      <c r="B15" s="49">
        <v>9.31306451612903</v>
      </c>
      <c r="C15" s="49">
        <v>23.404838709677417</v>
      </c>
      <c r="D15" s="49">
        <v>15.882377688172042</v>
      </c>
      <c r="E15" s="49">
        <v>31.52</v>
      </c>
      <c r="F15" s="50">
        <v>44345</v>
      </c>
      <c r="G15" s="49">
        <v>3.0089999999999999</v>
      </c>
      <c r="H15" s="50">
        <v>44318</v>
      </c>
      <c r="I15" s="49">
        <v>60.551276881720433</v>
      </c>
      <c r="J15" s="49">
        <v>704.5630000000001</v>
      </c>
      <c r="K15" s="49">
        <v>1.8711021505376348</v>
      </c>
      <c r="L15" s="49">
        <v>13.82</v>
      </c>
      <c r="M15" s="50">
        <v>44325</v>
      </c>
      <c r="N15" s="49">
        <v>47.870999999999995</v>
      </c>
      <c r="O15" s="51">
        <v>9</v>
      </c>
      <c r="P15" s="49">
        <v>15.957000000000001</v>
      </c>
      <c r="Q15" s="50">
        <v>44345</v>
      </c>
      <c r="R15" s="49">
        <v>20.340510752688175</v>
      </c>
      <c r="S15" s="49">
        <v>138.30141480570023</v>
      </c>
    </row>
    <row r="16" spans="1:20" x14ac:dyDescent="0.2">
      <c r="A16" s="1" t="s">
        <v>27</v>
      </c>
      <c r="B16" s="49">
        <v>13.940999999999995</v>
      </c>
      <c r="C16" s="49">
        <v>27.737000000000002</v>
      </c>
      <c r="D16" s="49">
        <v>20.258527777777779</v>
      </c>
      <c r="E16" s="49">
        <v>35.549999999999997</v>
      </c>
      <c r="F16" s="50">
        <v>44361</v>
      </c>
      <c r="G16" s="49">
        <v>9.6199999999999992</v>
      </c>
      <c r="H16" s="50">
        <v>44352</v>
      </c>
      <c r="I16" s="49">
        <v>63.978013888888874</v>
      </c>
      <c r="J16" s="49">
        <v>746.24799999999993</v>
      </c>
      <c r="K16" s="49">
        <v>1.9010062500000002</v>
      </c>
      <c r="L16" s="49">
        <v>18.420000000000002</v>
      </c>
      <c r="M16" s="50">
        <v>44365</v>
      </c>
      <c r="N16" s="49">
        <v>74.861999999999995</v>
      </c>
      <c r="O16" s="51">
        <v>10</v>
      </c>
      <c r="P16" s="49">
        <v>15.956999999999999</v>
      </c>
      <c r="Q16" s="50">
        <v>44363</v>
      </c>
      <c r="R16" s="49">
        <v>24.171604166666665</v>
      </c>
      <c r="S16" s="49">
        <v>158.7150854134961</v>
      </c>
    </row>
    <row r="17" spans="1:19" x14ac:dyDescent="0.2">
      <c r="A17" s="1" t="s">
        <v>28</v>
      </c>
      <c r="B17" s="49">
        <v>16.137419354838709</v>
      </c>
      <c r="C17" s="49">
        <v>30.831290322580649</v>
      </c>
      <c r="D17" s="49">
        <v>22.72459677419355</v>
      </c>
      <c r="E17" s="49">
        <v>40.119999999999997</v>
      </c>
      <c r="F17" s="50">
        <v>44399</v>
      </c>
      <c r="G17" s="49">
        <v>10.99</v>
      </c>
      <c r="H17" s="50">
        <v>44386</v>
      </c>
      <c r="I17" s="49">
        <v>54.664365591397861</v>
      </c>
      <c r="J17" s="49">
        <v>791.17099999999982</v>
      </c>
      <c r="K17" s="49">
        <v>2.2341115591397855</v>
      </c>
      <c r="L17" s="49">
        <v>13.72</v>
      </c>
      <c r="M17" s="50">
        <v>44397</v>
      </c>
      <c r="N17" s="49">
        <v>6.8949999999999996</v>
      </c>
      <c r="O17" s="51">
        <v>2</v>
      </c>
      <c r="P17" s="49">
        <v>5.7130000000000001</v>
      </c>
      <c r="Q17" s="50">
        <v>44397</v>
      </c>
      <c r="R17" s="49">
        <v>29.061653225806449</v>
      </c>
      <c r="S17" s="49">
        <v>191.14270325722055</v>
      </c>
    </row>
    <row r="18" spans="1:19" x14ac:dyDescent="0.2">
      <c r="A18" s="1" t="s">
        <v>29</v>
      </c>
      <c r="B18" s="49">
        <v>16.14387096774194</v>
      </c>
      <c r="C18" s="49">
        <v>31.339677419354835</v>
      </c>
      <c r="D18" s="49">
        <v>22.834180107526887</v>
      </c>
      <c r="E18" s="49">
        <v>40.74</v>
      </c>
      <c r="F18" s="50">
        <v>44422</v>
      </c>
      <c r="G18" s="49">
        <v>10.72</v>
      </c>
      <c r="H18" s="50">
        <v>44410</v>
      </c>
      <c r="I18" s="49">
        <v>55.153064516129028</v>
      </c>
      <c r="J18" s="49">
        <v>743.82900000000006</v>
      </c>
      <c r="K18" s="49">
        <v>1.9732674731182795</v>
      </c>
      <c r="L18" s="49">
        <v>10.88</v>
      </c>
      <c r="M18" s="50">
        <v>44424</v>
      </c>
      <c r="N18" s="49">
        <v>0.98499999999999999</v>
      </c>
      <c r="O18" s="51">
        <v>2</v>
      </c>
      <c r="P18" s="49">
        <v>0.59099999999999997</v>
      </c>
      <c r="Q18" s="50">
        <v>44412</v>
      </c>
      <c r="R18" s="49">
        <v>30.065759408602151</v>
      </c>
      <c r="S18" s="49">
        <v>172.86221527753952</v>
      </c>
    </row>
    <row r="19" spans="1:19" x14ac:dyDescent="0.2">
      <c r="A19" s="1" t="s">
        <v>30</v>
      </c>
      <c r="B19" s="49">
        <v>14.566000000000003</v>
      </c>
      <c r="C19" s="49">
        <v>25.949000000000002</v>
      </c>
      <c r="D19" s="49">
        <v>19.532062500000002</v>
      </c>
      <c r="E19" s="49">
        <v>31.66</v>
      </c>
      <c r="F19" s="50">
        <v>44445</v>
      </c>
      <c r="G19" s="49">
        <v>9.49</v>
      </c>
      <c r="H19" s="50">
        <v>44458</v>
      </c>
      <c r="I19" s="49">
        <v>73.670479166666652</v>
      </c>
      <c r="J19" s="49">
        <v>459.71000000000004</v>
      </c>
      <c r="K19" s="49">
        <v>1.5030993055555555</v>
      </c>
      <c r="L19" s="49">
        <v>10.78</v>
      </c>
      <c r="M19" s="50">
        <v>44446</v>
      </c>
      <c r="N19" s="49">
        <v>63.9</v>
      </c>
      <c r="O19" s="51">
        <v>12</v>
      </c>
      <c r="P19" s="49">
        <v>40.6</v>
      </c>
      <c r="Q19" s="50">
        <v>44440</v>
      </c>
      <c r="R19" s="49">
        <v>22.711840277777775</v>
      </c>
      <c r="S19" s="49">
        <v>93.262754739803313</v>
      </c>
    </row>
    <row r="20" spans="1:19" x14ac:dyDescent="0.2">
      <c r="A20" s="1" t="s">
        <v>31</v>
      </c>
      <c r="B20" s="49">
        <v>8.0545161290322582</v>
      </c>
      <c r="C20" s="49">
        <v>21.405806451612897</v>
      </c>
      <c r="D20" s="49">
        <v>14.096555107526884</v>
      </c>
      <c r="E20" s="49">
        <v>25.99</v>
      </c>
      <c r="F20" s="50">
        <v>44471</v>
      </c>
      <c r="G20" s="49">
        <v>1.6479999999999999</v>
      </c>
      <c r="H20" s="50">
        <v>44493</v>
      </c>
      <c r="I20" s="49">
        <v>70.837869623655905</v>
      </c>
      <c r="J20" s="49">
        <v>385.93399999999997</v>
      </c>
      <c r="K20" s="49">
        <v>1.759863575268817</v>
      </c>
      <c r="L20" s="49">
        <v>13.23</v>
      </c>
      <c r="M20" s="50">
        <v>44472</v>
      </c>
      <c r="N20" s="49">
        <v>18.82</v>
      </c>
      <c r="O20" s="51">
        <v>6</v>
      </c>
      <c r="P20" s="49">
        <v>8.8649999999999984</v>
      </c>
      <c r="Q20" s="50">
        <v>44500</v>
      </c>
      <c r="R20" s="49">
        <v>17.414254032258068</v>
      </c>
      <c r="S20" s="49">
        <v>70.74139715873028</v>
      </c>
    </row>
    <row r="21" spans="1:19" x14ac:dyDescent="0.2">
      <c r="A21" s="1" t="s">
        <v>32</v>
      </c>
      <c r="B21" s="49">
        <v>4.7035666666666653</v>
      </c>
      <c r="C21" s="49">
        <v>13.013733333333333</v>
      </c>
      <c r="D21" s="49">
        <v>8.7318625000000001</v>
      </c>
      <c r="E21" s="49">
        <v>17.600000000000001</v>
      </c>
      <c r="F21" s="50">
        <v>44502</v>
      </c>
      <c r="G21" s="49">
        <v>-1.361</v>
      </c>
      <c r="H21" s="50">
        <v>44519</v>
      </c>
      <c r="I21" s="49">
        <v>76.191687499999986</v>
      </c>
      <c r="J21" s="49">
        <v>225.34599999999995</v>
      </c>
      <c r="K21" s="49">
        <v>3.0190604166666666</v>
      </c>
      <c r="L21" s="49">
        <v>15.78</v>
      </c>
      <c r="M21" s="50">
        <v>44527</v>
      </c>
      <c r="N21" s="49">
        <v>92.393000000000015</v>
      </c>
      <c r="O21" s="51">
        <v>13</v>
      </c>
      <c r="P21" s="49">
        <v>46.689000000000014</v>
      </c>
      <c r="Q21" s="50">
        <v>44523</v>
      </c>
      <c r="R21" s="49">
        <v>10.218987500000001</v>
      </c>
      <c r="S21" s="49">
        <v>41.268743111615343</v>
      </c>
    </row>
    <row r="22" spans="1:19" ht="13.5" thickBot="1" x14ac:dyDescent="0.25">
      <c r="A22" s="10" t="s">
        <v>33</v>
      </c>
      <c r="B22" s="11">
        <v>3.4022258064516131</v>
      </c>
      <c r="C22" s="11">
        <v>9.6423870967741934</v>
      </c>
      <c r="D22" s="11">
        <v>6.2915725806451608</v>
      </c>
      <c r="E22" s="11">
        <v>18.559999999999999</v>
      </c>
      <c r="F22" s="12">
        <v>44923</v>
      </c>
      <c r="G22" s="11">
        <v>-6.2E-2</v>
      </c>
      <c r="H22" s="12">
        <v>44915</v>
      </c>
      <c r="I22" s="11">
        <v>90.957721774193558</v>
      </c>
      <c r="J22" s="11">
        <v>124.15300000000003</v>
      </c>
      <c r="K22" s="11">
        <v>1.8808353494623655</v>
      </c>
      <c r="L22" s="11">
        <v>16.170000000000002</v>
      </c>
      <c r="M22" s="12">
        <v>44903</v>
      </c>
      <c r="N22" s="11">
        <v>35.262999999999998</v>
      </c>
      <c r="O22" s="13">
        <v>22</v>
      </c>
      <c r="P22" s="11">
        <v>13.592999999999998</v>
      </c>
      <c r="Q22" s="12">
        <v>44900</v>
      </c>
      <c r="R22" s="11">
        <v>7.3935383064516129</v>
      </c>
      <c r="S22" s="11">
        <v>20.299035345326509</v>
      </c>
    </row>
    <row r="23" spans="1:19" ht="13.5" thickTop="1" x14ac:dyDescent="0.2">
      <c r="A23" s="1" t="s">
        <v>34</v>
      </c>
      <c r="B23" s="49">
        <v>8.6907291282642092</v>
      </c>
      <c r="C23" s="49">
        <v>20.116337288786486</v>
      </c>
      <c r="D23" s="49">
        <v>13.895722405567289</v>
      </c>
      <c r="E23" s="49">
        <v>40.74</v>
      </c>
      <c r="F23" s="50">
        <v>44422</v>
      </c>
      <c r="G23" s="49">
        <v>-4.6310000000000002</v>
      </c>
      <c r="H23" s="50">
        <v>44203</v>
      </c>
      <c r="I23" s="49">
        <v>69.569002960189451</v>
      </c>
      <c r="J23" s="49">
        <v>5630.1210000000001</v>
      </c>
      <c r="K23" s="49">
        <v>2.2726754104262672</v>
      </c>
      <c r="L23" s="49">
        <v>18.420000000000002</v>
      </c>
      <c r="M23" s="50">
        <v>44365</v>
      </c>
      <c r="N23" s="49">
        <v>467.06899999999996</v>
      </c>
      <c r="O23" s="51">
        <v>114</v>
      </c>
      <c r="P23" s="49">
        <v>46.689000000000014</v>
      </c>
      <c r="Q23" s="50">
        <v>44523</v>
      </c>
      <c r="R23" s="49">
        <v>16.799009927035332</v>
      </c>
      <c r="S23" s="49">
        <v>1150.0916592269855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-0.13</v>
      </c>
      <c r="G28" s="3" t="s">
        <v>17</v>
      </c>
      <c r="H28" s="15">
        <v>44510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-0.60899999999999999</v>
      </c>
      <c r="G29" s="3" t="s">
        <v>17</v>
      </c>
      <c r="H29" s="15">
        <v>44279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230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48">
        <v>-1</v>
      </c>
      <c r="C34" s="48" t="s">
        <v>41</v>
      </c>
      <c r="D34" s="52">
        <v>0</v>
      </c>
      <c r="E34" s="48" t="s">
        <v>17</v>
      </c>
      <c r="F34" s="23">
        <v>7</v>
      </c>
      <c r="G34" s="3" t="s">
        <v>39</v>
      </c>
      <c r="H34" s="3"/>
      <c r="I34" s="3"/>
      <c r="J34" s="3"/>
    </row>
    <row r="35" spans="1:10" x14ac:dyDescent="0.2">
      <c r="A35" s="3"/>
      <c r="B35" s="48">
        <v>-2.5</v>
      </c>
      <c r="C35" s="48" t="s">
        <v>42</v>
      </c>
      <c r="D35" s="52">
        <v>-1</v>
      </c>
      <c r="E35" s="48" t="s">
        <v>17</v>
      </c>
      <c r="F35" s="23">
        <v>6</v>
      </c>
      <c r="G35" s="3" t="s">
        <v>39</v>
      </c>
      <c r="H35" s="3"/>
      <c r="I35" s="3"/>
      <c r="J35" s="3"/>
    </row>
    <row r="36" spans="1:10" x14ac:dyDescent="0.2">
      <c r="A36" s="3"/>
      <c r="B36" s="23">
        <v>-5</v>
      </c>
      <c r="C36" s="23" t="s">
        <v>42</v>
      </c>
      <c r="D36" s="44">
        <v>-2.5</v>
      </c>
      <c r="E36" s="3" t="s">
        <v>17</v>
      </c>
      <c r="F36" s="23">
        <v>3</v>
      </c>
      <c r="G36" s="3" t="s">
        <v>39</v>
      </c>
      <c r="H36" s="3"/>
      <c r="I36" s="3"/>
      <c r="J36" s="3"/>
    </row>
    <row r="37" spans="1:10" x14ac:dyDescent="0.2">
      <c r="A37" s="3"/>
      <c r="C37" s="23" t="s">
        <v>43</v>
      </c>
      <c r="D37" s="52">
        <v>-5</v>
      </c>
      <c r="E37" s="48" t="s">
        <v>17</v>
      </c>
      <c r="F37" s="23">
        <v>0</v>
      </c>
      <c r="G37" s="3" t="s">
        <v>39</v>
      </c>
      <c r="H37" s="3"/>
      <c r="I37" s="3"/>
      <c r="J37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K29" sqref="K29"/>
    </sheetView>
  </sheetViews>
  <sheetFormatPr baseColWidth="10" defaultRowHeight="12.75" x14ac:dyDescent="0.2"/>
  <cols>
    <col min="1" max="1" width="11.42578125" style="48"/>
    <col min="2" max="2" width="6.140625" style="48" customWidth="1"/>
    <col min="3" max="4" width="7.5703125" style="48" bestFit="1" customWidth="1"/>
    <col min="5" max="5" width="6.42578125" style="48" bestFit="1" customWidth="1"/>
    <col min="6" max="6" width="7.5703125" style="48" customWidth="1"/>
    <col min="7" max="7" width="5.7109375" style="48" customWidth="1"/>
    <col min="8" max="8" width="7.5703125" style="48" customWidth="1"/>
    <col min="9" max="9" width="7.5703125" style="48" bestFit="1" customWidth="1"/>
    <col min="10" max="11" width="7.5703125" style="48" customWidth="1"/>
    <col min="12" max="12" width="8.140625" style="48" bestFit="1" customWidth="1"/>
    <col min="13" max="13" width="7.5703125" style="48" bestFit="1" customWidth="1"/>
    <col min="14" max="14" width="5.5703125" style="48" bestFit="1" customWidth="1"/>
    <col min="15" max="15" width="7.7109375" style="48" bestFit="1" customWidth="1"/>
    <col min="16" max="16" width="5.42578125" style="48" bestFit="1" customWidth="1"/>
    <col min="17" max="17" width="7.5703125" style="48" bestFit="1" customWidth="1"/>
    <col min="18" max="18" width="7.5703125" style="48" customWidth="1"/>
    <col min="19" max="19" width="6.5703125" style="48" customWidth="1"/>
    <col min="20" max="16384" width="11.42578125" style="48"/>
  </cols>
  <sheetData>
    <row r="1" spans="1:20" x14ac:dyDescent="0.2">
      <c r="B1" s="1" t="s">
        <v>80</v>
      </c>
    </row>
    <row r="2" spans="1:20" x14ac:dyDescent="0.2">
      <c r="B2" s="1" t="s">
        <v>1</v>
      </c>
    </row>
    <row r="3" spans="1:20" x14ac:dyDescent="0.2">
      <c r="B3" s="1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45</v>
      </c>
    </row>
    <row r="7" spans="1:20" x14ac:dyDescent="0.2">
      <c r="B7" s="1" t="s">
        <v>54</v>
      </c>
    </row>
    <row r="9" spans="1:20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20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20" x14ac:dyDescent="0.2">
      <c r="A11" s="1" t="s">
        <v>22</v>
      </c>
      <c r="B11" s="49">
        <v>0.3895161290322578</v>
      </c>
      <c r="C11" s="49">
        <v>11.357354838709682</v>
      </c>
      <c r="D11" s="49">
        <v>5.1110443548387092</v>
      </c>
      <c r="E11" s="49">
        <v>17.600000000000001</v>
      </c>
      <c r="F11" s="50">
        <v>45321</v>
      </c>
      <c r="G11" s="49">
        <v>-4.9729999999999999</v>
      </c>
      <c r="H11" s="50">
        <v>45314</v>
      </c>
      <c r="I11" s="49">
        <v>77.317788978494633</v>
      </c>
      <c r="J11" s="49">
        <v>258.45299999999997</v>
      </c>
      <c r="K11" s="49">
        <v>2.4043279569892477</v>
      </c>
      <c r="L11" s="49">
        <v>14.7</v>
      </c>
      <c r="M11" s="50">
        <v>45301</v>
      </c>
      <c r="N11" s="49">
        <v>14.577999999999994</v>
      </c>
      <c r="O11" s="51">
        <v>11</v>
      </c>
      <c r="P11" s="49">
        <v>7.6829999999999998</v>
      </c>
      <c r="Q11" s="50">
        <v>45295</v>
      </c>
      <c r="R11" s="49">
        <v>5.4722405913978509</v>
      </c>
      <c r="S11" s="49">
        <v>35.262674195179898</v>
      </c>
    </row>
    <row r="12" spans="1:20" x14ac:dyDescent="0.2">
      <c r="A12" s="1" t="s">
        <v>23</v>
      </c>
      <c r="B12" s="49">
        <v>2.3491428571428576</v>
      </c>
      <c r="C12" s="49">
        <v>15.126428571428573</v>
      </c>
      <c r="D12" s="49">
        <v>8.2874724702380949</v>
      </c>
      <c r="E12" s="49">
        <v>20.059999999999999</v>
      </c>
      <c r="F12" s="50">
        <v>44959</v>
      </c>
      <c r="G12" s="49">
        <v>-2.524</v>
      </c>
      <c r="H12" s="50">
        <v>44983</v>
      </c>
      <c r="I12" s="49">
        <v>68.616258184523801</v>
      </c>
      <c r="J12" s="49">
        <v>315.65099999999995</v>
      </c>
      <c r="K12" s="49">
        <v>2.5174360119047621</v>
      </c>
      <c r="L12" s="49">
        <v>13.43</v>
      </c>
      <c r="M12" s="50">
        <v>44970</v>
      </c>
      <c r="N12" s="49">
        <v>0.59099999999999997</v>
      </c>
      <c r="O12" s="51">
        <v>3</v>
      </c>
      <c r="P12" s="49">
        <v>0.19700000000000001</v>
      </c>
      <c r="Q12" s="50">
        <v>44967</v>
      </c>
      <c r="R12" s="49">
        <v>8.2448824404761893</v>
      </c>
      <c r="S12" s="49">
        <v>55.160824807455036</v>
      </c>
    </row>
    <row r="13" spans="1:20" x14ac:dyDescent="0.2">
      <c r="A13" s="1" t="s">
        <v>24</v>
      </c>
      <c r="B13" s="49">
        <v>5.9386451612903217</v>
      </c>
      <c r="C13" s="49">
        <v>13.657419354838707</v>
      </c>
      <c r="D13" s="49">
        <v>9.5166794354838729</v>
      </c>
      <c r="E13" s="49">
        <v>18.559999999999999</v>
      </c>
      <c r="F13" s="50">
        <v>44986</v>
      </c>
      <c r="G13" s="49">
        <v>0.48599999999999999</v>
      </c>
      <c r="H13" s="50">
        <v>44994</v>
      </c>
      <c r="I13" s="49">
        <v>77.699926075268792</v>
      </c>
      <c r="J13" s="49">
        <v>313.36700000000002</v>
      </c>
      <c r="K13" s="49">
        <v>3.0635147849462361</v>
      </c>
      <c r="L13" s="49">
        <v>13.72</v>
      </c>
      <c r="M13" s="50">
        <v>45002</v>
      </c>
      <c r="N13" s="49">
        <v>50.234999999999999</v>
      </c>
      <c r="O13" s="51">
        <v>15</v>
      </c>
      <c r="P13" s="49">
        <v>11.819999999999997</v>
      </c>
      <c r="Q13" s="50">
        <v>44999</v>
      </c>
      <c r="R13" s="49">
        <v>10.117943548387098</v>
      </c>
      <c r="S13" s="49">
        <v>59.976446296661457</v>
      </c>
    </row>
    <row r="14" spans="1:20" x14ac:dyDescent="0.2">
      <c r="A14" s="1" t="s">
        <v>25</v>
      </c>
      <c r="B14" s="49">
        <v>6.5419</v>
      </c>
      <c r="C14" s="49">
        <v>18.111333333333338</v>
      </c>
      <c r="D14" s="49">
        <v>11.911864583333333</v>
      </c>
      <c r="E14" s="49">
        <v>25.24</v>
      </c>
      <c r="F14" s="50">
        <v>45031</v>
      </c>
      <c r="G14" s="49">
        <v>-1.429</v>
      </c>
      <c r="H14" s="50">
        <v>45020</v>
      </c>
      <c r="I14" s="49">
        <v>68.289152777777787</v>
      </c>
      <c r="J14" s="49">
        <v>551.37400000000002</v>
      </c>
      <c r="K14" s="49">
        <v>3.1167625000000005</v>
      </c>
      <c r="L14" s="49">
        <v>17.25</v>
      </c>
      <c r="M14" s="50">
        <v>45027</v>
      </c>
      <c r="N14" s="49">
        <v>48.659000000000006</v>
      </c>
      <c r="O14" s="51">
        <v>14</v>
      </c>
      <c r="P14" s="49">
        <v>19.896999999999998</v>
      </c>
      <c r="Q14" s="50">
        <v>45043</v>
      </c>
      <c r="R14" s="49">
        <v>13.472006249999996</v>
      </c>
      <c r="S14" s="49">
        <v>103.94346086231077</v>
      </c>
      <c r="T14" s="3"/>
    </row>
    <row r="15" spans="1:20" x14ac:dyDescent="0.2">
      <c r="A15" s="1" t="s">
        <v>26</v>
      </c>
      <c r="B15" s="49">
        <v>12.153387096774198</v>
      </c>
      <c r="C15" s="49">
        <v>26.550645161290319</v>
      </c>
      <c r="D15" s="49">
        <v>19.186469086021507</v>
      </c>
      <c r="E15" s="49">
        <v>34.39</v>
      </c>
      <c r="F15" s="50">
        <v>45067</v>
      </c>
      <c r="G15" s="49">
        <v>7.5049999999999999</v>
      </c>
      <c r="H15" s="50">
        <v>45052</v>
      </c>
      <c r="I15" s="49">
        <v>56.04191532258065</v>
      </c>
      <c r="J15" s="49">
        <v>736.7940000000001</v>
      </c>
      <c r="K15" s="49">
        <v>2.3552002688172045</v>
      </c>
      <c r="L15" s="49">
        <v>12.94</v>
      </c>
      <c r="M15" s="50">
        <v>45065</v>
      </c>
      <c r="N15" s="49">
        <v>21.078999999999997</v>
      </c>
      <c r="O15" s="51">
        <v>5</v>
      </c>
      <c r="P15" s="49">
        <v>9.0619999999999994</v>
      </c>
      <c r="Q15" s="50">
        <v>45048</v>
      </c>
      <c r="R15" s="49">
        <v>21.812399193548384</v>
      </c>
      <c r="S15" s="49">
        <v>163.57389464858039</v>
      </c>
    </row>
    <row r="16" spans="1:20" x14ac:dyDescent="0.2">
      <c r="A16" s="1" t="s">
        <v>27</v>
      </c>
      <c r="B16" s="49">
        <v>16.358666666666668</v>
      </c>
      <c r="C16" s="49">
        <v>31.758333333333329</v>
      </c>
      <c r="D16" s="49">
        <v>23.678861111111111</v>
      </c>
      <c r="E16" s="49">
        <v>41.01</v>
      </c>
      <c r="F16" s="50">
        <v>45094</v>
      </c>
      <c r="G16" s="49">
        <v>10.44</v>
      </c>
      <c r="H16" s="50">
        <v>45105</v>
      </c>
      <c r="I16" s="49">
        <v>48.409230555555567</v>
      </c>
      <c r="J16" s="49">
        <v>740.53099999999995</v>
      </c>
      <c r="K16" s="49">
        <v>2.0243736111111112</v>
      </c>
      <c r="L16" s="49">
        <v>20.48</v>
      </c>
      <c r="M16" s="50">
        <v>45091</v>
      </c>
      <c r="N16" s="49">
        <v>6.1070000000000002</v>
      </c>
      <c r="O16" s="51">
        <v>5</v>
      </c>
      <c r="P16" s="49">
        <v>3.5460000000000003</v>
      </c>
      <c r="Q16" s="50">
        <v>45099</v>
      </c>
      <c r="R16" s="49">
        <v>29.876736111111111</v>
      </c>
      <c r="S16" s="49">
        <v>186.78585721538514</v>
      </c>
    </row>
    <row r="17" spans="1:19" x14ac:dyDescent="0.2">
      <c r="A17" s="1" t="s">
        <v>28</v>
      </c>
      <c r="B17" s="49">
        <v>17.514193548387098</v>
      </c>
      <c r="C17" s="49">
        <v>34.270322580645157</v>
      </c>
      <c r="D17" s="49">
        <v>25.374899193548384</v>
      </c>
      <c r="E17" s="49">
        <v>42.04</v>
      </c>
      <c r="F17" s="50">
        <v>45123</v>
      </c>
      <c r="G17" s="49">
        <v>8.89</v>
      </c>
      <c r="H17" s="50">
        <v>45108</v>
      </c>
      <c r="I17" s="49">
        <v>47.334703629032262</v>
      </c>
      <c r="J17" s="49">
        <v>870.64</v>
      </c>
      <c r="K17" s="49">
        <v>2.1554482526881715</v>
      </c>
      <c r="L17" s="49">
        <v>11.56</v>
      </c>
      <c r="M17" s="50">
        <v>45114</v>
      </c>
      <c r="N17" s="49">
        <v>25.413999999999998</v>
      </c>
      <c r="O17" s="51">
        <v>2</v>
      </c>
      <c r="P17" s="49">
        <v>24.625999999999998</v>
      </c>
      <c r="Q17" s="50">
        <v>45113</v>
      </c>
      <c r="R17" s="49">
        <v>31.686592741935481</v>
      </c>
      <c r="S17" s="49">
        <v>211.15913820943331</v>
      </c>
    </row>
    <row r="18" spans="1:19" x14ac:dyDescent="0.2">
      <c r="A18" s="1" t="s">
        <v>29</v>
      </c>
      <c r="B18" s="49">
        <v>18.277096774193545</v>
      </c>
      <c r="C18" s="49">
        <v>33.68741935483871</v>
      </c>
      <c r="D18" s="49">
        <v>25.273501344086025</v>
      </c>
      <c r="E18" s="49">
        <v>40.07</v>
      </c>
      <c r="F18" s="50">
        <v>45150</v>
      </c>
      <c r="G18" s="49">
        <v>13.78</v>
      </c>
      <c r="H18" s="50">
        <v>45155</v>
      </c>
      <c r="I18" s="49">
        <v>52.706545698924728</v>
      </c>
      <c r="J18" s="49">
        <v>712.39699999999993</v>
      </c>
      <c r="K18" s="49">
        <v>1.8600456989247309</v>
      </c>
      <c r="L18" s="49">
        <v>13.13</v>
      </c>
      <c r="M18" s="50">
        <v>45155</v>
      </c>
      <c r="N18" s="49">
        <v>6.1070000000000002</v>
      </c>
      <c r="O18" s="51">
        <v>1</v>
      </c>
      <c r="P18" s="49">
        <v>6.1070000000000002</v>
      </c>
      <c r="Q18" s="50">
        <v>45167</v>
      </c>
      <c r="R18" s="49">
        <v>31.642284946236561</v>
      </c>
      <c r="S18" s="49">
        <v>175.85737605628677</v>
      </c>
    </row>
    <row r="19" spans="1:19" x14ac:dyDescent="0.2">
      <c r="A19" s="1" t="s">
        <v>30</v>
      </c>
      <c r="B19" s="49">
        <v>13.837999999999999</v>
      </c>
      <c r="C19" s="49">
        <v>28.109666666666669</v>
      </c>
      <c r="D19" s="49">
        <v>20.175312499999997</v>
      </c>
      <c r="E19" s="49">
        <v>36.619999999999997</v>
      </c>
      <c r="F19" s="50">
        <v>45187</v>
      </c>
      <c r="G19" s="49">
        <v>8.56</v>
      </c>
      <c r="H19" s="50">
        <v>45195</v>
      </c>
      <c r="I19" s="49">
        <v>55.648767361111112</v>
      </c>
      <c r="J19" s="49">
        <v>512.26499999999999</v>
      </c>
      <c r="K19" s="49">
        <v>1.9112527777777777</v>
      </c>
      <c r="L19" s="49">
        <v>14.5</v>
      </c>
      <c r="M19" s="50">
        <v>45182</v>
      </c>
      <c r="N19" s="49">
        <v>17.728999999999996</v>
      </c>
      <c r="O19" s="51">
        <v>5</v>
      </c>
      <c r="P19" s="49">
        <v>16.152999999999999</v>
      </c>
      <c r="Q19" s="50">
        <v>45181</v>
      </c>
      <c r="R19" s="49">
        <v>25.377909722222224</v>
      </c>
      <c r="S19" s="49">
        <v>120.34306787272908</v>
      </c>
    </row>
    <row r="20" spans="1:19" x14ac:dyDescent="0.2">
      <c r="A20" s="1" t="s">
        <v>31</v>
      </c>
      <c r="B20" s="49">
        <v>12.470161290322581</v>
      </c>
      <c r="C20" s="49">
        <v>25.556451612903238</v>
      </c>
      <c r="D20" s="49">
        <v>18.5306310483871</v>
      </c>
      <c r="E20" s="49">
        <v>31.73</v>
      </c>
      <c r="F20" s="50">
        <v>45203</v>
      </c>
      <c r="G20" s="49">
        <v>7.1310000000000002</v>
      </c>
      <c r="H20" s="50">
        <v>45200</v>
      </c>
      <c r="I20" s="49">
        <v>66.373857526881721</v>
      </c>
      <c r="J20" s="49">
        <v>337.44800000000004</v>
      </c>
      <c r="K20" s="49">
        <v>1.930161962365591</v>
      </c>
      <c r="L20" s="49">
        <v>14.31</v>
      </c>
      <c r="M20" s="50">
        <v>45228</v>
      </c>
      <c r="N20" s="49">
        <v>26.202000000000002</v>
      </c>
      <c r="O20" s="51">
        <v>7</v>
      </c>
      <c r="P20" s="49">
        <v>18.716000000000001</v>
      </c>
      <c r="Q20" s="50">
        <v>45216</v>
      </c>
      <c r="R20" s="49">
        <v>20.604482526881725</v>
      </c>
      <c r="S20" s="49">
        <v>83.493406791379556</v>
      </c>
    </row>
    <row r="21" spans="1:19" x14ac:dyDescent="0.2">
      <c r="A21" s="1" t="s">
        <v>32</v>
      </c>
      <c r="B21" s="49">
        <v>6.0875333333333312</v>
      </c>
      <c r="C21" s="49">
        <v>16.133666666666659</v>
      </c>
      <c r="D21" s="49">
        <v>10.619066666666667</v>
      </c>
      <c r="E21" s="49">
        <v>22.6</v>
      </c>
      <c r="F21" s="50">
        <v>45247</v>
      </c>
      <c r="G21" s="49">
        <v>-0.41699999999999998</v>
      </c>
      <c r="H21" s="50">
        <v>45257</v>
      </c>
      <c r="I21" s="49">
        <v>81.664319444444473</v>
      </c>
      <c r="J21" s="49">
        <v>208.61900000000003</v>
      </c>
      <c r="K21" s="49">
        <v>1.5654833333333327</v>
      </c>
      <c r="L21" s="49">
        <v>15.88</v>
      </c>
      <c r="M21" s="50">
        <v>45251</v>
      </c>
      <c r="N21" s="49">
        <v>28.959</v>
      </c>
      <c r="O21" s="51">
        <v>17</v>
      </c>
      <c r="P21" s="49">
        <v>8.8650000000000002</v>
      </c>
      <c r="Q21" s="50">
        <v>45251</v>
      </c>
      <c r="R21" s="49">
        <v>12.712643750000002</v>
      </c>
      <c r="S21" s="49">
        <v>34.142399870345798</v>
      </c>
    </row>
    <row r="22" spans="1:19" ht="13.5" thickBot="1" x14ac:dyDescent="0.25">
      <c r="A22" s="10" t="s">
        <v>33</v>
      </c>
      <c r="B22" s="11">
        <v>4.2564193548387097</v>
      </c>
      <c r="C22" s="11">
        <v>11.630580645161286</v>
      </c>
      <c r="D22" s="11">
        <v>7.671213709677418</v>
      </c>
      <c r="E22" s="11">
        <v>19.079999999999998</v>
      </c>
      <c r="F22" s="12">
        <v>45285</v>
      </c>
      <c r="G22" s="11">
        <v>0.13</v>
      </c>
      <c r="H22" s="12">
        <v>45271</v>
      </c>
      <c r="I22" s="11">
        <v>90.990719086021528</v>
      </c>
      <c r="J22" s="11">
        <v>140.43300000000005</v>
      </c>
      <c r="K22" s="11">
        <v>1.514309811827957</v>
      </c>
      <c r="L22" s="11">
        <v>14.7</v>
      </c>
      <c r="M22" s="12">
        <v>45280</v>
      </c>
      <c r="N22" s="11">
        <v>49.841000000000022</v>
      </c>
      <c r="O22" s="13">
        <v>21</v>
      </c>
      <c r="P22" s="11">
        <v>7.88</v>
      </c>
      <c r="Q22" s="12">
        <v>45273</v>
      </c>
      <c r="R22" s="11">
        <v>8.6508387096774193</v>
      </c>
      <c r="S22" s="11">
        <v>18.674595302386603</v>
      </c>
    </row>
    <row r="23" spans="1:19" ht="13.5" thickTop="1" x14ac:dyDescent="0.2">
      <c r="A23" s="1" t="s">
        <v>34</v>
      </c>
      <c r="B23" s="49">
        <v>9.6812218509984636</v>
      </c>
      <c r="C23" s="49">
        <v>22.162468509984638</v>
      </c>
      <c r="D23" s="49">
        <v>15.444751291949354</v>
      </c>
      <c r="E23" s="49">
        <v>42.04</v>
      </c>
      <c r="F23" s="50">
        <v>44758</v>
      </c>
      <c r="G23" s="49">
        <v>-4.9729999999999999</v>
      </c>
      <c r="H23" s="50">
        <v>44584</v>
      </c>
      <c r="I23" s="49">
        <v>65.924432053384749</v>
      </c>
      <c r="J23" s="49">
        <v>5697.9720000000007</v>
      </c>
      <c r="K23" s="49">
        <v>2.201526414223844</v>
      </c>
      <c r="L23" s="49">
        <v>20.48</v>
      </c>
      <c r="M23" s="50">
        <v>44726</v>
      </c>
      <c r="N23" s="49">
        <v>295.50099999999998</v>
      </c>
      <c r="O23" s="51">
        <v>106</v>
      </c>
      <c r="P23" s="49">
        <v>24.625999999999998</v>
      </c>
      <c r="Q23" s="50">
        <v>44748</v>
      </c>
      <c r="R23" s="49">
        <v>18.305913377656172</v>
      </c>
      <c r="S23" s="49">
        <v>1248.3731421281338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-0.41699999999999998</v>
      </c>
      <c r="G28" s="3" t="s">
        <v>17</v>
      </c>
      <c r="H28" s="15">
        <v>44892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-0.745</v>
      </c>
      <c r="G29" s="3" t="s">
        <v>17</v>
      </c>
      <c r="H29" s="15">
        <v>44656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235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48">
        <v>-1</v>
      </c>
      <c r="C34" s="48" t="s">
        <v>41</v>
      </c>
      <c r="D34" s="52">
        <v>0</v>
      </c>
      <c r="E34" s="48" t="s">
        <v>17</v>
      </c>
      <c r="F34" s="23">
        <v>6</v>
      </c>
      <c r="G34" s="3" t="s">
        <v>39</v>
      </c>
      <c r="H34" s="3"/>
      <c r="I34" s="3"/>
      <c r="J34" s="3"/>
    </row>
    <row r="35" spans="1:10" x14ac:dyDescent="0.2">
      <c r="A35" s="3"/>
      <c r="B35" s="48">
        <v>-2.5</v>
      </c>
      <c r="C35" s="48" t="s">
        <v>42</v>
      </c>
      <c r="D35" s="52">
        <v>-1</v>
      </c>
      <c r="E35" s="48" t="s">
        <v>17</v>
      </c>
      <c r="F35" s="23">
        <v>6</v>
      </c>
      <c r="G35" s="3" t="s">
        <v>39</v>
      </c>
      <c r="H35" s="3"/>
      <c r="I35" s="3"/>
      <c r="J35" s="3"/>
    </row>
    <row r="36" spans="1:10" x14ac:dyDescent="0.2">
      <c r="A36" s="3"/>
      <c r="B36" s="23">
        <v>-5</v>
      </c>
      <c r="C36" s="23" t="s">
        <v>42</v>
      </c>
      <c r="D36" s="44">
        <v>-2.5</v>
      </c>
      <c r="E36" s="3" t="s">
        <v>17</v>
      </c>
      <c r="F36" s="23">
        <v>12</v>
      </c>
      <c r="G36" s="3" t="s">
        <v>39</v>
      </c>
      <c r="H36" s="3"/>
      <c r="I36" s="3"/>
      <c r="J36" s="3"/>
    </row>
    <row r="37" spans="1:10" x14ac:dyDescent="0.2">
      <c r="A37" s="3"/>
      <c r="C37" s="23" t="s">
        <v>43</v>
      </c>
      <c r="D37" s="52">
        <v>-5</v>
      </c>
      <c r="E37" s="48" t="s">
        <v>17</v>
      </c>
      <c r="F37" s="23">
        <v>0</v>
      </c>
      <c r="G37" s="3" t="s">
        <v>39</v>
      </c>
      <c r="H37" s="3"/>
      <c r="I37" s="3"/>
      <c r="J37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N29" sqref="N29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9.42578125" style="3" customWidth="1"/>
    <col min="19" max="19" width="9" style="3" customWidth="1"/>
    <col min="20" max="20" width="6.5703125" style="3" customWidth="1"/>
    <col min="21" max="16384" width="11.42578125" style="3"/>
  </cols>
  <sheetData>
    <row r="1" spans="1:20" x14ac:dyDescent="0.2">
      <c r="B1" s="1" t="s">
        <v>106</v>
      </c>
      <c r="C1" s="57">
        <v>2023</v>
      </c>
    </row>
    <row r="2" spans="1:20" x14ac:dyDescent="0.2">
      <c r="B2" s="1" t="s">
        <v>1</v>
      </c>
    </row>
    <row r="3" spans="1:20" x14ac:dyDescent="0.2">
      <c r="B3" s="1" t="s">
        <v>2</v>
      </c>
    </row>
    <row r="6" spans="1:20" x14ac:dyDescent="0.2">
      <c r="B6" s="1" t="s">
        <v>107</v>
      </c>
      <c r="F6" s="59" t="s">
        <v>108</v>
      </c>
    </row>
    <row r="7" spans="1:20" x14ac:dyDescent="0.2">
      <c r="B7" s="1"/>
      <c r="E7" s="58" t="s">
        <v>109</v>
      </c>
      <c r="F7" s="59" t="s">
        <v>54</v>
      </c>
    </row>
    <row r="9" spans="1:20" x14ac:dyDescent="0.2"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110</v>
      </c>
      <c r="S9" s="4" t="s">
        <v>111</v>
      </c>
      <c r="T9" s="4" t="s">
        <v>16</v>
      </c>
    </row>
    <row r="10" spans="1:20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17</v>
      </c>
      <c r="T10" s="6" t="s">
        <v>21</v>
      </c>
    </row>
    <row r="11" spans="1:20" x14ac:dyDescent="0.2">
      <c r="A11" s="1" t="s">
        <v>22</v>
      </c>
      <c r="B11" s="41">
        <v>2.0286129032258056</v>
      </c>
      <c r="C11" s="41">
        <v>9.8377741935483876</v>
      </c>
      <c r="D11" s="41">
        <v>5.5247419354838696</v>
      </c>
      <c r="E11" s="41">
        <v>18.16</v>
      </c>
      <c r="F11" s="42">
        <v>45658</v>
      </c>
      <c r="G11" s="41">
        <v>-0.89600000000000002</v>
      </c>
      <c r="H11" s="42">
        <v>45663</v>
      </c>
      <c r="I11" s="41">
        <v>79.224516129032239</v>
      </c>
      <c r="J11" s="41">
        <v>203.70100000000002</v>
      </c>
      <c r="K11" s="41">
        <v>2.8816129032258062</v>
      </c>
      <c r="L11" s="41">
        <v>17.54</v>
      </c>
      <c r="M11" s="42">
        <v>45674</v>
      </c>
      <c r="N11" s="41">
        <v>47.477000000000004</v>
      </c>
      <c r="O11" s="43">
        <v>13</v>
      </c>
      <c r="P11" s="41">
        <v>24.033999999999999</v>
      </c>
      <c r="Q11" s="42">
        <v>45673</v>
      </c>
      <c r="R11" s="41">
        <v>6.0842258064516122</v>
      </c>
      <c r="S11" s="41">
        <v>6.9214193548387088</v>
      </c>
      <c r="T11" s="41">
        <v>34.212000000000003</v>
      </c>
    </row>
    <row r="12" spans="1:20" x14ac:dyDescent="0.2">
      <c r="A12" s="1" t="s">
        <v>23</v>
      </c>
      <c r="B12" s="41">
        <v>0.31960714285714292</v>
      </c>
      <c r="C12" s="41">
        <v>12.36067857142857</v>
      </c>
      <c r="D12" s="41">
        <v>5.7426428571428563</v>
      </c>
      <c r="E12" s="41">
        <v>19.95</v>
      </c>
      <c r="F12" s="42">
        <v>45341</v>
      </c>
      <c r="G12" s="41">
        <v>-4.8369999999999997</v>
      </c>
      <c r="H12" s="42">
        <v>45333</v>
      </c>
      <c r="I12" s="41">
        <v>73.924285714285702</v>
      </c>
      <c r="J12" s="41">
        <v>296.53399999999993</v>
      </c>
      <c r="K12" s="41">
        <v>2.3812142857142859</v>
      </c>
      <c r="L12" s="41">
        <v>15.88</v>
      </c>
      <c r="M12" s="42">
        <v>45348</v>
      </c>
      <c r="N12" s="41">
        <v>31.125999999999998</v>
      </c>
      <c r="O12" s="43">
        <v>8</v>
      </c>
      <c r="P12" s="41">
        <v>27.58</v>
      </c>
      <c r="Q12" s="42">
        <v>45345</v>
      </c>
      <c r="R12" s="41">
        <v>6.4410714285714272</v>
      </c>
      <c r="S12" s="41">
        <v>6.7439285714285733</v>
      </c>
      <c r="T12" s="41">
        <v>43.74</v>
      </c>
    </row>
    <row r="13" spans="1:20" x14ac:dyDescent="0.2">
      <c r="A13" s="1" t="s">
        <v>24</v>
      </c>
      <c r="B13" s="41">
        <v>5.5383225806451613</v>
      </c>
      <c r="C13" s="41">
        <v>19.721129032258066</v>
      </c>
      <c r="D13" s="41">
        <v>12.204225806451616</v>
      </c>
      <c r="E13" s="41">
        <v>27.62</v>
      </c>
      <c r="F13" s="42">
        <v>45364</v>
      </c>
      <c r="G13" s="41">
        <v>-1.5660000000000001</v>
      </c>
      <c r="H13" s="42">
        <v>45356</v>
      </c>
      <c r="I13" s="41">
        <v>63.381290322580661</v>
      </c>
      <c r="J13" s="41">
        <v>494.68000000000012</v>
      </c>
      <c r="K13" s="41">
        <v>2.3246129032258067</v>
      </c>
      <c r="L13" s="41">
        <v>18.329999999999998</v>
      </c>
      <c r="M13" s="42">
        <v>45364</v>
      </c>
      <c r="N13" s="41">
        <v>3.3490000000000002</v>
      </c>
      <c r="O13" s="43">
        <v>3</v>
      </c>
      <c r="P13" s="41">
        <v>2.5609999999999999</v>
      </c>
      <c r="Q13" s="42">
        <v>45369</v>
      </c>
      <c r="R13" s="41">
        <v>12.275645161290324</v>
      </c>
      <c r="S13" s="41">
        <v>11.323806451612903</v>
      </c>
      <c r="T13" s="41">
        <v>93.238</v>
      </c>
    </row>
    <row r="14" spans="1:20" x14ac:dyDescent="0.2">
      <c r="A14" s="1" t="s">
        <v>25</v>
      </c>
      <c r="B14" s="41">
        <v>8.0495333333333328</v>
      </c>
      <c r="C14" s="41">
        <v>22.781333333333336</v>
      </c>
      <c r="D14" s="41">
        <v>15.070433333333332</v>
      </c>
      <c r="E14" s="41">
        <v>30</v>
      </c>
      <c r="F14" s="42">
        <v>45403</v>
      </c>
      <c r="G14" s="41">
        <v>1.8320000000000001</v>
      </c>
      <c r="H14" s="42">
        <v>45387</v>
      </c>
      <c r="I14" s="41">
        <v>56.425133333333335</v>
      </c>
      <c r="J14" s="41">
        <v>634.85600000000011</v>
      </c>
      <c r="K14" s="41">
        <v>2.2957333333333327</v>
      </c>
      <c r="L14" s="41">
        <v>15.88</v>
      </c>
      <c r="M14" s="42">
        <v>45384</v>
      </c>
      <c r="N14" s="41">
        <v>13.79</v>
      </c>
      <c r="O14" s="43">
        <v>8</v>
      </c>
      <c r="P14" s="41">
        <v>6.5010000000000003</v>
      </c>
      <c r="Q14" s="42">
        <v>45405</v>
      </c>
      <c r="R14" s="41">
        <v>18.907133333333334</v>
      </c>
      <c r="S14" s="41">
        <v>17.486733333333337</v>
      </c>
      <c r="T14" s="41">
        <v>123.81699999999998</v>
      </c>
    </row>
    <row r="15" spans="1:20" x14ac:dyDescent="0.2">
      <c r="A15" s="1" t="s">
        <v>26</v>
      </c>
      <c r="B15" s="41">
        <v>11.244935483870968</v>
      </c>
      <c r="C15" s="41">
        <v>23.887741935483866</v>
      </c>
      <c r="D15" s="41">
        <v>16.940064516129027</v>
      </c>
      <c r="E15" s="41">
        <v>30.05</v>
      </c>
      <c r="F15" s="42">
        <v>45415</v>
      </c>
      <c r="G15" s="41">
        <v>7.3360000000000003</v>
      </c>
      <c r="H15" s="42">
        <v>45414</v>
      </c>
      <c r="I15" s="41">
        <v>55.955935483870967</v>
      </c>
      <c r="J15" s="41">
        <v>695.00800000000004</v>
      </c>
      <c r="K15" s="41">
        <v>2.6467096774193553</v>
      </c>
      <c r="L15" s="41">
        <v>14.41</v>
      </c>
      <c r="M15" s="42">
        <v>45431</v>
      </c>
      <c r="N15" s="41">
        <v>26.694000000000003</v>
      </c>
      <c r="O15" s="43">
        <v>4</v>
      </c>
      <c r="P15" s="41">
        <v>19.602</v>
      </c>
      <c r="Q15" s="42">
        <v>45443</v>
      </c>
      <c r="R15" s="41">
        <v>22.668032258064517</v>
      </c>
      <c r="S15" s="41">
        <v>21.334032258064518</v>
      </c>
      <c r="T15" s="41">
        <v>150.24800000000002</v>
      </c>
    </row>
    <row r="16" spans="1:20" x14ac:dyDescent="0.2">
      <c r="A16" s="1" t="s">
        <v>27</v>
      </c>
      <c r="B16" s="41">
        <v>16.462500000000002</v>
      </c>
      <c r="C16" s="41">
        <v>28.780714285714282</v>
      </c>
      <c r="D16" s="41">
        <v>21.886214285714285</v>
      </c>
      <c r="E16" s="41">
        <v>37.31</v>
      </c>
      <c r="F16" s="42">
        <v>45468</v>
      </c>
      <c r="G16" s="41">
        <v>14.26</v>
      </c>
      <c r="H16" s="42">
        <v>45458</v>
      </c>
      <c r="I16" s="41">
        <v>64.089142857142846</v>
      </c>
      <c r="J16" s="41">
        <v>665.45400000000006</v>
      </c>
      <c r="K16" s="41">
        <v>2.0717857142857143</v>
      </c>
      <c r="L16" s="41">
        <v>20.58</v>
      </c>
      <c r="M16" s="42">
        <v>45452</v>
      </c>
      <c r="N16" s="41">
        <v>23.76</v>
      </c>
      <c r="O16" s="43">
        <v>7</v>
      </c>
      <c r="P16" s="41">
        <v>9.702</v>
      </c>
      <c r="Q16" s="42">
        <v>45460</v>
      </c>
      <c r="R16" s="41">
        <v>26.10060714285715</v>
      </c>
      <c r="S16" s="41">
        <v>24.500857142857143</v>
      </c>
      <c r="T16" s="41">
        <v>148.78799999999998</v>
      </c>
    </row>
    <row r="17" spans="1:20" x14ac:dyDescent="0.2">
      <c r="A17" s="1" t="s">
        <v>28</v>
      </c>
      <c r="B17" s="41">
        <v>17.12516129032258</v>
      </c>
      <c r="C17" s="41">
        <v>31.966774193548389</v>
      </c>
      <c r="D17" s="41">
        <v>23.573516129032264</v>
      </c>
      <c r="E17" s="41">
        <v>38.979999999999997</v>
      </c>
      <c r="F17" s="42">
        <v>45484</v>
      </c>
      <c r="G17" s="41">
        <v>14.93</v>
      </c>
      <c r="H17" s="42">
        <v>45500</v>
      </c>
      <c r="I17" s="41">
        <v>58.981709677419346</v>
      </c>
      <c r="J17" s="41">
        <v>813.95099999999979</v>
      </c>
      <c r="K17" s="41">
        <v>1.9061612903225804</v>
      </c>
      <c r="L17" s="41">
        <v>11.47</v>
      </c>
      <c r="M17" s="42">
        <v>45480</v>
      </c>
      <c r="N17" s="41">
        <v>26.729999999999997</v>
      </c>
      <c r="O17" s="43">
        <v>5</v>
      </c>
      <c r="P17" s="41">
        <v>10.494</v>
      </c>
      <c r="Q17" s="42">
        <v>45479</v>
      </c>
      <c r="R17" s="41">
        <v>30.064709677419359</v>
      </c>
      <c r="S17" s="41">
        <v>28.360387096774193</v>
      </c>
      <c r="T17" s="41">
        <v>188.21</v>
      </c>
    </row>
    <row r="18" spans="1:20" x14ac:dyDescent="0.2">
      <c r="A18" s="1" t="s">
        <v>29</v>
      </c>
      <c r="B18" s="41">
        <v>17.851612903225806</v>
      </c>
      <c r="C18" s="41">
        <v>33.220967741935489</v>
      </c>
      <c r="D18" s="41">
        <v>24.872290322580646</v>
      </c>
      <c r="E18" s="41">
        <v>41.63</v>
      </c>
      <c r="F18" s="42">
        <v>45528</v>
      </c>
      <c r="G18" s="41">
        <v>11.74</v>
      </c>
      <c r="H18" s="42">
        <v>45535</v>
      </c>
      <c r="I18" s="41">
        <v>51.165354838709668</v>
      </c>
      <c r="J18" s="41">
        <v>746.14800000000025</v>
      </c>
      <c r="K18" s="41">
        <v>2.2156451612903232</v>
      </c>
      <c r="L18" s="41">
        <v>13.43</v>
      </c>
      <c r="M18" s="42">
        <v>45532</v>
      </c>
      <c r="N18" s="41">
        <v>0</v>
      </c>
      <c r="O18" s="43">
        <v>0</v>
      </c>
      <c r="P18" s="41">
        <v>0</v>
      </c>
      <c r="Q18" s="42">
        <v>45505</v>
      </c>
      <c r="R18" s="41">
        <v>31.933129032258062</v>
      </c>
      <c r="S18" s="41">
        <v>30.355322580645165</v>
      </c>
      <c r="T18" s="41">
        <v>186.93199999999996</v>
      </c>
    </row>
    <row r="19" spans="1:20" x14ac:dyDescent="0.2">
      <c r="A19" s="1" t="s">
        <v>30</v>
      </c>
      <c r="B19" s="41">
        <v>15.083666666666668</v>
      </c>
      <c r="C19" s="41">
        <v>27.484333333333328</v>
      </c>
      <c r="D19" s="41">
        <v>20.692066666666665</v>
      </c>
      <c r="E19" s="41">
        <v>33</v>
      </c>
      <c r="F19" s="42">
        <v>45536</v>
      </c>
      <c r="G19" s="41">
        <v>8.83</v>
      </c>
      <c r="H19" s="42">
        <v>45559</v>
      </c>
      <c r="I19" s="41">
        <v>71.562333333333314</v>
      </c>
      <c r="J19" s="41">
        <v>505.62900000000002</v>
      </c>
      <c r="K19" s="41">
        <v>1.4726666666666666</v>
      </c>
      <c r="L19" s="41">
        <v>12.84</v>
      </c>
      <c r="M19" s="42">
        <v>45552</v>
      </c>
      <c r="N19" s="41">
        <v>78.59999999999998</v>
      </c>
      <c r="O19" s="43">
        <v>11</v>
      </c>
      <c r="P19" s="41">
        <v>27.324000000000002</v>
      </c>
      <c r="Q19" s="42">
        <v>45537</v>
      </c>
      <c r="R19" s="41">
        <v>23.935000000000002</v>
      </c>
      <c r="S19" s="41">
        <v>23.843766666666671</v>
      </c>
      <c r="T19" s="41">
        <v>101.57700000000003</v>
      </c>
    </row>
    <row r="20" spans="1:20" x14ac:dyDescent="0.2">
      <c r="A20" s="1" t="s">
        <v>31</v>
      </c>
      <c r="B20" s="41">
        <v>11.295967741935485</v>
      </c>
      <c r="C20" s="41">
        <v>23.964516129032258</v>
      </c>
      <c r="D20" s="41">
        <v>17.016548387096773</v>
      </c>
      <c r="E20" s="41">
        <v>32.11</v>
      </c>
      <c r="F20" s="42">
        <v>45566</v>
      </c>
      <c r="G20" s="41">
        <v>5.4359999999999999</v>
      </c>
      <c r="H20" s="42">
        <v>45596</v>
      </c>
      <c r="I20" s="41">
        <v>73.009645161290337</v>
      </c>
      <c r="J20" s="41">
        <v>354.71400000000006</v>
      </c>
      <c r="K20" s="41">
        <v>1.3460322580645163</v>
      </c>
      <c r="L20" s="41">
        <v>15.97</v>
      </c>
      <c r="M20" s="42">
        <v>45591</v>
      </c>
      <c r="N20" s="41">
        <v>66.528000000000006</v>
      </c>
      <c r="O20" s="43">
        <v>13</v>
      </c>
      <c r="P20" s="41">
        <v>20.591999999999999</v>
      </c>
      <c r="Q20" s="42">
        <v>45588</v>
      </c>
      <c r="R20" s="41">
        <v>20.011000000000003</v>
      </c>
      <c r="S20" s="41">
        <v>20.36577419354839</v>
      </c>
      <c r="T20" s="41">
        <v>65.643000000000001</v>
      </c>
    </row>
    <row r="21" spans="1:20" x14ac:dyDescent="0.2">
      <c r="A21" s="1" t="s">
        <v>32</v>
      </c>
      <c r="B21" s="41">
        <v>6.8224333333333336</v>
      </c>
      <c r="C21" s="41">
        <v>16.812999999999999</v>
      </c>
      <c r="D21" s="41">
        <v>11.301766666666671</v>
      </c>
      <c r="E21" s="41">
        <v>22.46</v>
      </c>
      <c r="F21" s="42">
        <v>45609</v>
      </c>
      <c r="G21" s="41">
        <v>0.13</v>
      </c>
      <c r="H21" s="42">
        <v>45622</v>
      </c>
      <c r="I21" s="41">
        <v>79.550899999999999</v>
      </c>
      <c r="J21" s="41">
        <v>244.43400000000003</v>
      </c>
      <c r="K21" s="41">
        <v>1.8906333333333332</v>
      </c>
      <c r="L21" s="41">
        <v>17.64</v>
      </c>
      <c r="M21" s="42">
        <v>45600</v>
      </c>
      <c r="N21" s="41">
        <v>38.610000000000007</v>
      </c>
      <c r="O21" s="43">
        <v>20</v>
      </c>
      <c r="P21" s="41">
        <v>11.484</v>
      </c>
      <c r="Q21" s="42">
        <v>45598</v>
      </c>
      <c r="R21" s="41">
        <v>12.587199999999998</v>
      </c>
      <c r="S21" s="41">
        <v>13.2066</v>
      </c>
      <c r="T21" s="41">
        <v>37.639000000000017</v>
      </c>
    </row>
    <row r="22" spans="1:20" ht="13.5" thickBot="1" x14ac:dyDescent="0.25">
      <c r="A22" s="10" t="s">
        <v>33</v>
      </c>
      <c r="B22" s="11">
        <v>2.5677096774193551</v>
      </c>
      <c r="C22" s="11">
        <v>11.577741935483868</v>
      </c>
      <c r="D22" s="11">
        <v>6.6644193548387101</v>
      </c>
      <c r="E22" s="11">
        <v>16.11</v>
      </c>
      <c r="F22" s="12">
        <v>45637</v>
      </c>
      <c r="G22" s="11">
        <v>-3.9529999999999998</v>
      </c>
      <c r="H22" s="12">
        <v>45653</v>
      </c>
      <c r="I22" s="11">
        <v>83.113483870967755</v>
      </c>
      <c r="J22" s="11">
        <v>188.06200000000001</v>
      </c>
      <c r="K22" s="11">
        <v>2.0827741935483872</v>
      </c>
      <c r="L22" s="11">
        <v>15.58</v>
      </c>
      <c r="M22" s="12">
        <v>45639</v>
      </c>
      <c r="N22" s="11">
        <v>15.840000000000003</v>
      </c>
      <c r="O22" s="13">
        <v>15</v>
      </c>
      <c r="P22" s="11">
        <v>4.95</v>
      </c>
      <c r="Q22" s="12">
        <v>45630</v>
      </c>
      <c r="R22" s="11">
        <v>8.1175161290322571</v>
      </c>
      <c r="S22" s="11">
        <v>8.9830000000000005</v>
      </c>
      <c r="T22" s="11">
        <v>26.049000000000007</v>
      </c>
    </row>
    <row r="23" spans="1:20" ht="13.5" thickTop="1" x14ac:dyDescent="0.2">
      <c r="A23" s="1" t="s">
        <v>34</v>
      </c>
      <c r="B23" s="41">
        <v>9.5325052547363054</v>
      </c>
      <c r="C23" s="41">
        <v>21.866392057091655</v>
      </c>
      <c r="D23" s="41">
        <v>15.124077521761395</v>
      </c>
      <c r="E23" s="41">
        <v>41.63</v>
      </c>
      <c r="F23" s="42">
        <v>45162</v>
      </c>
      <c r="G23" s="41">
        <v>-4.8369999999999997</v>
      </c>
      <c r="H23" s="42">
        <v>44968</v>
      </c>
      <c r="I23" s="41">
        <v>67.531977560163853</v>
      </c>
      <c r="J23" s="41">
        <v>5843.1710000000003</v>
      </c>
      <c r="K23" s="41">
        <v>2.1262984767025088</v>
      </c>
      <c r="L23" s="41">
        <v>20.58</v>
      </c>
      <c r="M23" s="42">
        <v>45086</v>
      </c>
      <c r="N23" s="41">
        <v>372.50400000000002</v>
      </c>
      <c r="O23" s="43">
        <v>107</v>
      </c>
      <c r="P23" s="41">
        <v>27.58</v>
      </c>
      <c r="Q23" s="42">
        <v>44980</v>
      </c>
      <c r="R23" s="41">
        <v>18.260439164106501</v>
      </c>
      <c r="S23" s="41">
        <v>17.785468970814136</v>
      </c>
      <c r="T23" s="41">
        <v>1200.0930000000001</v>
      </c>
    </row>
    <row r="26" spans="1:20" x14ac:dyDescent="0.2">
      <c r="A26" s="14" t="s">
        <v>35</v>
      </c>
      <c r="B26" s="14"/>
      <c r="C26" s="14"/>
    </row>
    <row r="28" spans="1:20" x14ac:dyDescent="0.2">
      <c r="B28" s="3" t="s">
        <v>36</v>
      </c>
      <c r="F28" s="3">
        <v>-0.82</v>
      </c>
      <c r="G28" s="3" t="s">
        <v>17</v>
      </c>
      <c r="H28" s="15">
        <v>45263</v>
      </c>
      <c r="I28" s="16"/>
    </row>
    <row r="29" spans="1:20" x14ac:dyDescent="0.2">
      <c r="B29" s="3" t="s">
        <v>37</v>
      </c>
      <c r="F29" s="3">
        <v>-1.5660000000000001</v>
      </c>
      <c r="G29" s="3" t="s">
        <v>17</v>
      </c>
      <c r="H29" s="15">
        <v>44990</v>
      </c>
      <c r="I29" s="16"/>
    </row>
    <row r="30" spans="1:20" x14ac:dyDescent="0.2">
      <c r="B30" s="3" t="s">
        <v>38</v>
      </c>
      <c r="F30" s="22">
        <v>272</v>
      </c>
      <c r="G30" s="3" t="s">
        <v>39</v>
      </c>
    </row>
    <row r="32" spans="1:20" x14ac:dyDescent="0.2">
      <c r="A32" s="14" t="s">
        <v>40</v>
      </c>
      <c r="B32" s="14"/>
      <c r="C32" s="14"/>
      <c r="D32" s="14"/>
      <c r="E32" s="14"/>
      <c r="F32" s="14"/>
      <c r="G32" s="14"/>
      <c r="H32" s="14"/>
    </row>
    <row r="34" spans="2:7" x14ac:dyDescent="0.2">
      <c r="B34" s="3">
        <v>-1</v>
      </c>
      <c r="C34" s="3" t="s">
        <v>41</v>
      </c>
      <c r="D34" s="44">
        <v>0</v>
      </c>
      <c r="E34" s="3" t="s">
        <v>17</v>
      </c>
      <c r="F34" s="23">
        <v>10</v>
      </c>
      <c r="G34" s="3" t="s">
        <v>39</v>
      </c>
    </row>
    <row r="35" spans="2:7" x14ac:dyDescent="0.2">
      <c r="B35" s="3">
        <v>-2.5</v>
      </c>
      <c r="C35" s="3" t="s">
        <v>42</v>
      </c>
      <c r="D35" s="44">
        <v>-1</v>
      </c>
      <c r="E35" s="3" t="s">
        <v>17</v>
      </c>
      <c r="F35" s="23">
        <v>8</v>
      </c>
      <c r="G35" s="3" t="s">
        <v>39</v>
      </c>
    </row>
    <row r="36" spans="2:7" x14ac:dyDescent="0.2">
      <c r="B36" s="23">
        <v>-5</v>
      </c>
      <c r="C36" s="23" t="s">
        <v>42</v>
      </c>
      <c r="D36" s="44">
        <v>-2.5</v>
      </c>
      <c r="E36" s="3" t="s">
        <v>17</v>
      </c>
      <c r="F36" s="23">
        <v>9</v>
      </c>
      <c r="G36" s="3" t="s">
        <v>39</v>
      </c>
    </row>
    <row r="37" spans="2:7" x14ac:dyDescent="0.2">
      <c r="C37" s="23" t="s">
        <v>43</v>
      </c>
      <c r="D37" s="44">
        <v>-5</v>
      </c>
      <c r="E37" s="3" t="s">
        <v>17</v>
      </c>
      <c r="F37" s="23">
        <v>0</v>
      </c>
      <c r="G37" s="3" t="s">
        <v>39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1" t="s">
        <v>106</v>
      </c>
      <c r="C1" s="60">
        <v>2024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107</v>
      </c>
      <c r="F6" s="61" t="s">
        <v>108</v>
      </c>
    </row>
    <row r="7" spans="1:20" x14ac:dyDescent="0.2">
      <c r="B7" s="1"/>
      <c r="E7" s="58" t="s">
        <v>109</v>
      </c>
      <c r="F7" s="61" t="s">
        <v>112</v>
      </c>
    </row>
    <row r="9" spans="1:20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110</v>
      </c>
      <c r="S9" s="4" t="s">
        <v>111</v>
      </c>
      <c r="T9" s="4" t="s">
        <v>16</v>
      </c>
    </row>
    <row r="10" spans="1:20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17</v>
      </c>
      <c r="T10" s="6" t="s">
        <v>21</v>
      </c>
    </row>
    <row r="11" spans="1:20" x14ac:dyDescent="0.2">
      <c r="A11" s="1" t="s">
        <v>22</v>
      </c>
      <c r="B11" s="60">
        <v>2.1</v>
      </c>
      <c r="C11" s="60">
        <v>11.6</v>
      </c>
      <c r="D11" s="60">
        <v>6.3</v>
      </c>
      <c r="E11" s="60">
        <v>20.6</v>
      </c>
      <c r="F11" s="60" t="s">
        <v>113</v>
      </c>
      <c r="G11" s="60">
        <v>-4.9000000000000004</v>
      </c>
      <c r="H11" s="60" t="s">
        <v>114</v>
      </c>
      <c r="I11" s="60">
        <v>82.8</v>
      </c>
      <c r="J11" s="60">
        <v>190.1</v>
      </c>
      <c r="K11" s="60">
        <v>1.6</v>
      </c>
      <c r="L11" s="60">
        <v>14.7</v>
      </c>
      <c r="M11" s="60" t="s">
        <v>115</v>
      </c>
      <c r="N11" s="60">
        <v>19.600000000000001</v>
      </c>
      <c r="O11" s="60">
        <v>12</v>
      </c>
      <c r="P11" s="60">
        <v>8.6999999999999993</v>
      </c>
      <c r="Q11" s="60" t="s">
        <v>116</v>
      </c>
      <c r="R11" s="60">
        <v>6.9</v>
      </c>
      <c r="S11" s="60">
        <v>7.3</v>
      </c>
      <c r="T11" s="60">
        <v>26.4</v>
      </c>
    </row>
    <row r="12" spans="1:20" x14ac:dyDescent="0.2">
      <c r="A12" s="1" t="s">
        <v>23</v>
      </c>
      <c r="B12" s="60">
        <v>3.8</v>
      </c>
      <c r="C12" s="60">
        <v>15.3</v>
      </c>
      <c r="D12" s="60">
        <v>9</v>
      </c>
      <c r="E12" s="60">
        <v>20</v>
      </c>
      <c r="F12" s="60" t="s">
        <v>117</v>
      </c>
      <c r="G12" s="60">
        <v>-0.7</v>
      </c>
      <c r="H12" s="60" t="s">
        <v>118</v>
      </c>
      <c r="I12" s="60">
        <v>76.400000000000006</v>
      </c>
      <c r="J12" s="60">
        <v>297.7</v>
      </c>
      <c r="K12" s="60">
        <v>2.8</v>
      </c>
      <c r="L12" s="60">
        <v>19.600000000000001</v>
      </c>
      <c r="M12" s="60" t="s">
        <v>119</v>
      </c>
      <c r="N12" s="60">
        <v>39.4</v>
      </c>
      <c r="O12" s="60">
        <v>13</v>
      </c>
      <c r="P12" s="60">
        <v>7.1</v>
      </c>
      <c r="Q12" s="60" t="s">
        <v>120</v>
      </c>
      <c r="R12" s="60">
        <v>9.4</v>
      </c>
      <c r="S12" s="60">
        <v>9.4</v>
      </c>
      <c r="T12" s="60">
        <v>51.9</v>
      </c>
    </row>
    <row r="13" spans="1:20" x14ac:dyDescent="0.2">
      <c r="A13" s="1" t="s">
        <v>24</v>
      </c>
      <c r="B13" s="60">
        <v>4.9000000000000004</v>
      </c>
      <c r="C13" s="60">
        <v>17.2</v>
      </c>
      <c r="D13" s="60">
        <v>10.8</v>
      </c>
      <c r="E13" s="60">
        <v>25.3</v>
      </c>
      <c r="F13" s="60" t="s">
        <v>121</v>
      </c>
      <c r="G13" s="60">
        <v>-1.2</v>
      </c>
      <c r="H13" s="60" t="s">
        <v>122</v>
      </c>
      <c r="I13" s="60">
        <v>72.599999999999994</v>
      </c>
      <c r="J13" s="60">
        <v>434.6</v>
      </c>
      <c r="K13" s="60">
        <v>2.2000000000000002</v>
      </c>
      <c r="L13" s="60">
        <v>17.399999999999999</v>
      </c>
      <c r="M13" s="60" t="s">
        <v>123</v>
      </c>
      <c r="N13" s="60">
        <v>41.2</v>
      </c>
      <c r="O13" s="60">
        <v>16</v>
      </c>
      <c r="P13" s="60">
        <v>11.5</v>
      </c>
      <c r="Q13" s="60" t="s">
        <v>124</v>
      </c>
      <c r="R13" s="60">
        <v>11.7</v>
      </c>
      <c r="S13" s="60">
        <v>11.3</v>
      </c>
      <c r="T13" s="60">
        <v>74.8</v>
      </c>
    </row>
    <row r="14" spans="1:20" x14ac:dyDescent="0.2">
      <c r="A14" s="1" t="s">
        <v>25</v>
      </c>
      <c r="B14" s="60">
        <v>6.9</v>
      </c>
      <c r="C14" s="60">
        <v>20.399999999999999</v>
      </c>
      <c r="D14" s="60">
        <v>13.3</v>
      </c>
      <c r="E14" s="60">
        <v>29.4</v>
      </c>
      <c r="F14" s="60" t="s">
        <v>125</v>
      </c>
      <c r="G14" s="60">
        <v>0.9</v>
      </c>
      <c r="H14" s="60" t="s">
        <v>126</v>
      </c>
      <c r="I14" s="60">
        <v>59.2</v>
      </c>
      <c r="J14" s="60">
        <v>607.70000000000005</v>
      </c>
      <c r="K14" s="60">
        <v>2.7</v>
      </c>
      <c r="L14" s="60">
        <v>19</v>
      </c>
      <c r="M14" s="60" t="s">
        <v>127</v>
      </c>
      <c r="N14" s="60">
        <v>8.3000000000000007</v>
      </c>
      <c r="O14" s="60">
        <v>5</v>
      </c>
      <c r="P14" s="60">
        <v>4.4000000000000004</v>
      </c>
      <c r="Q14" s="60" t="s">
        <v>128</v>
      </c>
      <c r="R14" s="60">
        <v>16</v>
      </c>
      <c r="S14" s="60">
        <v>15.1</v>
      </c>
      <c r="T14" s="60">
        <v>118.2</v>
      </c>
    </row>
    <row r="15" spans="1:20" ht="12.75" customHeight="1" x14ac:dyDescent="0.2">
      <c r="A15" s="1" t="s">
        <v>26</v>
      </c>
      <c r="B15" s="60">
        <v>10.1</v>
      </c>
      <c r="C15" s="60">
        <v>22.9</v>
      </c>
      <c r="D15" s="60">
        <v>15.9</v>
      </c>
      <c r="E15" s="60">
        <v>30.2</v>
      </c>
      <c r="F15" s="60" t="s">
        <v>129</v>
      </c>
      <c r="G15" s="60">
        <v>4.3</v>
      </c>
      <c r="H15" s="60" t="s">
        <v>130</v>
      </c>
      <c r="I15" s="60">
        <v>65</v>
      </c>
      <c r="J15" s="60">
        <v>708</v>
      </c>
      <c r="K15" s="60">
        <v>1.7</v>
      </c>
      <c r="L15" s="60">
        <v>17</v>
      </c>
      <c r="M15" s="60" t="s">
        <v>131</v>
      </c>
      <c r="N15" s="60">
        <v>79.2</v>
      </c>
      <c r="O15" s="60">
        <v>13</v>
      </c>
      <c r="P15" s="60">
        <v>19.399999999999999</v>
      </c>
      <c r="Q15" s="60" t="s">
        <v>132</v>
      </c>
      <c r="R15" s="60">
        <v>19.7</v>
      </c>
      <c r="S15" s="60">
        <v>18.600000000000001</v>
      </c>
      <c r="T15" s="60">
        <v>132.5</v>
      </c>
    </row>
    <row r="16" spans="1:20" x14ac:dyDescent="0.2">
      <c r="A16" s="1" t="s">
        <v>27</v>
      </c>
      <c r="B16" s="60">
        <v>14.3</v>
      </c>
      <c r="C16" s="60">
        <v>27.6</v>
      </c>
      <c r="D16" s="60">
        <v>20.3</v>
      </c>
      <c r="E16" s="60">
        <v>34.6</v>
      </c>
      <c r="F16" s="60" t="s">
        <v>133</v>
      </c>
      <c r="G16" s="60">
        <v>7.2</v>
      </c>
      <c r="H16" s="60" t="s">
        <v>134</v>
      </c>
      <c r="I16" s="60">
        <v>61.7</v>
      </c>
      <c r="J16" s="60">
        <v>724</v>
      </c>
      <c r="K16" s="60">
        <v>2</v>
      </c>
      <c r="L16" s="60">
        <v>17.100000000000001</v>
      </c>
      <c r="M16" s="60" t="s">
        <v>135</v>
      </c>
      <c r="N16" s="60">
        <v>72.7</v>
      </c>
      <c r="O16" s="60">
        <v>7</v>
      </c>
      <c r="P16" s="60">
        <v>26.9</v>
      </c>
      <c r="Q16" s="60" t="s">
        <v>136</v>
      </c>
      <c r="R16" s="60">
        <v>23.7</v>
      </c>
      <c r="S16" s="60">
        <v>22.6</v>
      </c>
      <c r="T16" s="60">
        <v>155.9</v>
      </c>
    </row>
    <row r="17" spans="1:20" x14ac:dyDescent="0.2">
      <c r="A17" s="1" t="s">
        <v>28</v>
      </c>
      <c r="B17" s="60">
        <v>17.100000000000001</v>
      </c>
      <c r="C17" s="60">
        <v>33</v>
      </c>
      <c r="D17" s="60">
        <v>24.3</v>
      </c>
      <c r="E17" s="60">
        <v>39.6</v>
      </c>
      <c r="F17" s="60" t="s">
        <v>137</v>
      </c>
      <c r="G17" s="60">
        <v>11.4</v>
      </c>
      <c r="H17" s="60" t="s">
        <v>138</v>
      </c>
      <c r="I17" s="60">
        <v>55.6</v>
      </c>
      <c r="J17" s="60">
        <v>801.9</v>
      </c>
      <c r="K17" s="60">
        <v>1.9</v>
      </c>
      <c r="L17" s="60">
        <v>19.3</v>
      </c>
      <c r="M17" s="60" t="s">
        <v>139</v>
      </c>
      <c r="N17" s="60">
        <v>14.3</v>
      </c>
      <c r="O17" s="60">
        <v>6</v>
      </c>
      <c r="P17" s="60">
        <v>8.1</v>
      </c>
      <c r="Q17" s="60" t="s">
        <v>139</v>
      </c>
      <c r="R17" s="60">
        <v>28.2</v>
      </c>
      <c r="S17" s="60">
        <v>26.4</v>
      </c>
      <c r="T17" s="60">
        <v>190.4</v>
      </c>
    </row>
    <row r="18" spans="1:20" x14ac:dyDescent="0.2">
      <c r="A18" s="1" t="s">
        <v>29</v>
      </c>
      <c r="B18" s="60">
        <v>17.899999999999999</v>
      </c>
      <c r="C18" s="60">
        <v>32.700000000000003</v>
      </c>
      <c r="D18" s="60">
        <v>24.3</v>
      </c>
      <c r="E18" s="60">
        <v>39.799999999999997</v>
      </c>
      <c r="F18" s="60" t="s">
        <v>140</v>
      </c>
      <c r="G18" s="60">
        <v>13.8</v>
      </c>
      <c r="H18" s="60" t="s">
        <v>141</v>
      </c>
      <c r="I18" s="60">
        <v>58.8</v>
      </c>
      <c r="J18" s="60">
        <v>700.1</v>
      </c>
      <c r="K18" s="60">
        <v>2.1</v>
      </c>
      <c r="L18" s="60">
        <v>12.7</v>
      </c>
      <c r="M18" s="60" t="s">
        <v>142</v>
      </c>
      <c r="N18" s="60">
        <v>37.799999999999997</v>
      </c>
      <c r="O18" s="60">
        <v>7</v>
      </c>
      <c r="P18" s="60">
        <v>11.5</v>
      </c>
      <c r="Q18" s="60" t="s">
        <v>143</v>
      </c>
      <c r="R18" s="60">
        <v>29</v>
      </c>
      <c r="S18" s="60">
        <v>27.9</v>
      </c>
      <c r="T18" s="60">
        <v>173.7</v>
      </c>
    </row>
    <row r="19" spans="1:20" x14ac:dyDescent="0.2">
      <c r="A19" s="1" t="s">
        <v>30</v>
      </c>
      <c r="B19" s="60">
        <v>12.8</v>
      </c>
      <c r="C19" s="60">
        <v>23.6</v>
      </c>
      <c r="D19" s="60">
        <v>17.7</v>
      </c>
      <c r="E19" s="60">
        <v>29.2</v>
      </c>
      <c r="F19" s="60" t="s">
        <v>144</v>
      </c>
      <c r="G19" s="60">
        <v>5.9</v>
      </c>
      <c r="H19" s="60" t="s">
        <v>145</v>
      </c>
      <c r="I19" s="60">
        <v>70</v>
      </c>
      <c r="J19" s="60">
        <v>466</v>
      </c>
      <c r="K19" s="60">
        <v>2</v>
      </c>
      <c r="L19" s="60">
        <v>13.2</v>
      </c>
      <c r="M19" s="60" t="s">
        <v>146</v>
      </c>
      <c r="N19" s="60">
        <v>82.8</v>
      </c>
      <c r="O19" s="60">
        <v>11</v>
      </c>
      <c r="P19" s="60">
        <v>31.9</v>
      </c>
      <c r="Q19" s="60" t="s">
        <v>147</v>
      </c>
      <c r="R19" s="60">
        <v>20.8</v>
      </c>
      <c r="S19" s="60">
        <v>21.1</v>
      </c>
      <c r="T19" s="60">
        <v>95.2</v>
      </c>
    </row>
    <row r="20" spans="1:20" x14ac:dyDescent="0.2">
      <c r="A20" s="1" t="s">
        <v>31</v>
      </c>
      <c r="B20" s="60">
        <v>10.9</v>
      </c>
      <c r="C20" s="60">
        <v>20.100000000000001</v>
      </c>
      <c r="D20" s="60">
        <v>15.2</v>
      </c>
      <c r="E20" s="60">
        <v>27.2</v>
      </c>
      <c r="F20" s="60" t="s">
        <v>148</v>
      </c>
      <c r="G20" s="60">
        <v>6.3</v>
      </c>
      <c r="H20" s="60" t="s">
        <v>149</v>
      </c>
      <c r="I20" s="60">
        <v>82.5</v>
      </c>
      <c r="J20" s="60">
        <v>278</v>
      </c>
      <c r="K20" s="60">
        <v>1.8</v>
      </c>
      <c r="L20" s="60">
        <v>17.5</v>
      </c>
      <c r="M20" s="60" t="s">
        <v>150</v>
      </c>
      <c r="N20" s="60">
        <v>86.9</v>
      </c>
      <c r="O20" s="60">
        <v>18</v>
      </c>
      <c r="P20" s="60">
        <v>33.1</v>
      </c>
      <c r="Q20" s="60" t="s">
        <v>151</v>
      </c>
      <c r="R20" s="60">
        <v>16.5</v>
      </c>
      <c r="S20" s="60">
        <v>16.899999999999999</v>
      </c>
      <c r="T20" s="60">
        <v>54.3</v>
      </c>
    </row>
    <row r="21" spans="1:20" x14ac:dyDescent="0.2">
      <c r="A21" s="1" t="s">
        <v>32</v>
      </c>
      <c r="B21" s="60">
        <v>6.8</v>
      </c>
      <c r="C21" s="60">
        <v>16</v>
      </c>
      <c r="D21" s="60">
        <v>11.1</v>
      </c>
      <c r="E21" s="60">
        <v>20.399999999999999</v>
      </c>
      <c r="F21" s="60" t="s">
        <v>152</v>
      </c>
      <c r="G21" s="60">
        <v>0.5</v>
      </c>
      <c r="H21" s="60" t="s">
        <v>153</v>
      </c>
      <c r="I21" s="60">
        <v>86.1</v>
      </c>
      <c r="J21" s="60">
        <v>222.3</v>
      </c>
      <c r="K21" s="60">
        <v>1.8</v>
      </c>
      <c r="L21" s="60">
        <v>17.7</v>
      </c>
      <c r="M21" s="60" t="s">
        <v>154</v>
      </c>
      <c r="N21" s="60">
        <v>12.5</v>
      </c>
      <c r="O21" s="60">
        <v>14</v>
      </c>
      <c r="P21" s="60">
        <v>4.4000000000000004</v>
      </c>
      <c r="Q21" s="60" t="s">
        <v>155</v>
      </c>
      <c r="R21" s="60">
        <v>12.8</v>
      </c>
      <c r="S21" s="60">
        <v>13.4</v>
      </c>
      <c r="T21" s="60">
        <v>31</v>
      </c>
    </row>
    <row r="22" spans="1:20" ht="13.5" thickBot="1" x14ac:dyDescent="0.25">
      <c r="A22" s="10" t="s">
        <v>33</v>
      </c>
      <c r="B22" s="60">
        <v>3.9</v>
      </c>
      <c r="C22" s="60">
        <v>10.7</v>
      </c>
      <c r="D22" s="60">
        <v>7</v>
      </c>
      <c r="E22" s="60">
        <v>18</v>
      </c>
      <c r="F22" s="60" t="s">
        <v>156</v>
      </c>
      <c r="G22" s="60">
        <v>-1.6</v>
      </c>
      <c r="H22" s="60" t="s">
        <v>157</v>
      </c>
      <c r="I22" s="60">
        <v>86.3</v>
      </c>
      <c r="J22" s="60">
        <v>153.80000000000001</v>
      </c>
      <c r="K22" s="60">
        <v>2.6</v>
      </c>
      <c r="L22" s="60">
        <v>18</v>
      </c>
      <c r="M22" s="60" t="s">
        <v>158</v>
      </c>
      <c r="N22" s="60">
        <v>33.1</v>
      </c>
      <c r="O22" s="60">
        <v>19</v>
      </c>
      <c r="P22" s="60">
        <v>9.5</v>
      </c>
      <c r="Q22" s="60" t="s">
        <v>158</v>
      </c>
      <c r="R22" s="60">
        <v>8.3000000000000007</v>
      </c>
      <c r="S22" s="60">
        <v>9</v>
      </c>
      <c r="T22" s="60">
        <v>25.4</v>
      </c>
    </row>
    <row r="23" spans="1:20" ht="13.5" thickTop="1" x14ac:dyDescent="0.2">
      <c r="A23" s="62" t="s">
        <v>34</v>
      </c>
      <c r="B23" s="63">
        <v>9.3000000000000007</v>
      </c>
      <c r="C23" s="63">
        <v>20.9</v>
      </c>
      <c r="D23" s="63">
        <v>14.6</v>
      </c>
      <c r="E23" s="63">
        <v>39.799999999999997</v>
      </c>
      <c r="F23" s="63" t="s">
        <v>140</v>
      </c>
      <c r="G23" s="63">
        <v>-4.9000000000000004</v>
      </c>
      <c r="H23" s="63" t="s">
        <v>114</v>
      </c>
      <c r="I23" s="63">
        <v>71.400000000000006</v>
      </c>
      <c r="J23" s="63">
        <v>5584.2</v>
      </c>
      <c r="K23" s="63">
        <v>2.1</v>
      </c>
      <c r="L23" s="63">
        <v>19.600000000000001</v>
      </c>
      <c r="M23" s="63" t="s">
        <v>119</v>
      </c>
      <c r="N23" s="63">
        <v>527.79999999999995</v>
      </c>
      <c r="O23" s="63">
        <v>141</v>
      </c>
      <c r="P23" s="63">
        <v>33.1</v>
      </c>
      <c r="Q23" s="63" t="s">
        <v>151</v>
      </c>
      <c r="R23" s="63">
        <v>16.899999999999999</v>
      </c>
      <c r="S23" s="63">
        <v>16.600000000000001</v>
      </c>
      <c r="T23" s="63">
        <v>1129.7</v>
      </c>
    </row>
    <row r="26" spans="1:20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36</v>
      </c>
      <c r="C28" s="3"/>
      <c r="D28" s="3"/>
      <c r="F28" s="3">
        <v>-0.752</v>
      </c>
      <c r="G28" s="3" t="s">
        <v>17</v>
      </c>
      <c r="H28" s="15">
        <v>45638</v>
      </c>
      <c r="I28" s="16"/>
      <c r="J28" s="3"/>
    </row>
    <row r="29" spans="1:20" x14ac:dyDescent="0.2">
      <c r="A29" s="3"/>
      <c r="B29" s="3" t="s">
        <v>37</v>
      </c>
      <c r="C29" s="3"/>
      <c r="D29" s="3"/>
      <c r="F29" s="3">
        <v>-1.226</v>
      </c>
      <c r="G29" s="3" t="s">
        <v>17</v>
      </c>
      <c r="H29" s="15">
        <v>45357</v>
      </c>
      <c r="I29" s="16"/>
      <c r="J29" s="3"/>
    </row>
    <row r="30" spans="1:20" x14ac:dyDescent="0.2">
      <c r="A30" s="3"/>
      <c r="B30" s="3" t="s">
        <v>38</v>
      </c>
      <c r="C30" s="3"/>
      <c r="D30" s="3"/>
      <c r="F30" s="22">
        <v>280</v>
      </c>
      <c r="G30" s="3" t="s">
        <v>39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6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5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4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0</v>
      </c>
      <c r="G37" s="3" t="s">
        <v>39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zoomScaleNormal="100" workbookViewId="0"/>
  </sheetViews>
  <sheetFormatPr baseColWidth="10" defaultRowHeight="12.75" x14ac:dyDescent="0.2"/>
  <cols>
    <col min="2" max="2" width="6.42578125" customWidth="1"/>
    <col min="3" max="3" width="7.42578125" customWidth="1"/>
    <col min="4" max="4" width="6" bestFit="1" customWidth="1"/>
    <col min="5" max="5" width="6.42578125" customWidth="1"/>
    <col min="6" max="6" width="5.28515625" bestFit="1" customWidth="1"/>
    <col min="7" max="7" width="5.140625" bestFit="1" customWidth="1"/>
    <col min="8" max="8" width="6.42578125" bestFit="1" customWidth="1"/>
    <col min="9" max="9" width="7.5703125" bestFit="1" customWidth="1"/>
    <col min="10" max="10" width="5.7109375" bestFit="1" customWidth="1"/>
    <col min="11" max="11" width="6.5703125" customWidth="1"/>
    <col min="12" max="12" width="7.5703125" customWidth="1"/>
    <col min="13" max="13" width="5.140625" bestFit="1" customWidth="1"/>
    <col min="14" max="14" width="7.42578125" bestFit="1" customWidth="1"/>
    <col min="15" max="15" width="5.140625" bestFit="1" customWidth="1"/>
    <col min="16" max="16" width="5.7109375" bestFit="1" customWidth="1"/>
    <col min="17" max="19" width="5.140625" bestFit="1" customWidth="1"/>
    <col min="20" max="20" width="8" customWidth="1"/>
    <col min="21" max="21" width="5.140625" customWidth="1"/>
    <col min="22" max="22" width="6.85546875" customWidth="1"/>
    <col min="23" max="23" width="5.140625" customWidth="1"/>
    <col min="24" max="24" width="5.7109375" bestFit="1" customWidth="1"/>
    <col min="25" max="25" width="9" customWidth="1"/>
  </cols>
  <sheetData>
    <row r="1" spans="1:26" x14ac:dyDescent="0.2">
      <c r="A1" s="3"/>
      <c r="B1" s="1" t="s">
        <v>58</v>
      </c>
      <c r="C1" s="1">
        <v>2007</v>
      </c>
      <c r="D1" s="3" t="s">
        <v>57</v>
      </c>
      <c r="E1" s="36">
        <v>2024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">
      <c r="A2" s="3"/>
      <c r="B2" s="1" t="s">
        <v>1</v>
      </c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">
      <c r="B3" s="2" t="s">
        <v>2</v>
      </c>
      <c r="C3" s="2"/>
    </row>
    <row r="4" spans="1:2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3"/>
      <c r="B6" s="1" t="s">
        <v>45</v>
      </c>
      <c r="C6" s="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4"/>
      <c r="Q6" s="3"/>
      <c r="R6" s="3"/>
      <c r="S6" s="3"/>
      <c r="T6" s="3"/>
      <c r="U6" s="3"/>
      <c r="V6" s="3"/>
      <c r="W6" s="3"/>
      <c r="X6" s="3"/>
      <c r="Y6" s="2" t="s">
        <v>67</v>
      </c>
    </row>
    <row r="7" spans="1:26" x14ac:dyDescent="0.2">
      <c r="A7" s="1"/>
      <c r="B7" s="1" t="s">
        <v>50</v>
      </c>
      <c r="C7" s="1"/>
      <c r="D7" s="3"/>
      <c r="E7" s="3"/>
      <c r="F7" s="3"/>
      <c r="G7" s="3"/>
      <c r="H7" s="3"/>
      <c r="I7" s="3"/>
      <c r="J7" s="3"/>
      <c r="K7" s="3"/>
      <c r="L7" s="1"/>
      <c r="M7" s="1"/>
      <c r="N7" s="1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5"/>
      <c r="X8" s="3"/>
    </row>
    <row r="9" spans="1:26" x14ac:dyDescent="0.2">
      <c r="A9" s="3"/>
      <c r="B9" s="4" t="s">
        <v>3</v>
      </c>
      <c r="C9" s="4"/>
      <c r="D9" s="4" t="s">
        <v>4</v>
      </c>
      <c r="E9" s="4"/>
      <c r="F9" s="4" t="s">
        <v>5</v>
      </c>
      <c r="G9" s="25"/>
      <c r="H9" s="26" t="s">
        <v>6</v>
      </c>
      <c r="I9" s="26" t="s">
        <v>8</v>
      </c>
      <c r="J9" s="4" t="s">
        <v>9</v>
      </c>
      <c r="K9" s="4"/>
      <c r="L9" s="4" t="s">
        <v>10</v>
      </c>
      <c r="M9" s="4"/>
      <c r="N9" s="4" t="s">
        <v>11</v>
      </c>
      <c r="O9" s="4"/>
      <c r="P9" s="4" t="s">
        <v>13</v>
      </c>
      <c r="Q9" s="4"/>
      <c r="R9" s="4" t="s">
        <v>64</v>
      </c>
      <c r="S9" s="4"/>
      <c r="T9" s="45" t="s">
        <v>65</v>
      </c>
      <c r="U9" s="4"/>
      <c r="V9" s="4" t="s">
        <v>16</v>
      </c>
      <c r="W9" s="3"/>
      <c r="X9" s="3"/>
      <c r="Y9" s="26" t="s">
        <v>68</v>
      </c>
      <c r="Z9" s="26" t="s">
        <v>69</v>
      </c>
    </row>
    <row r="10" spans="1:26" x14ac:dyDescent="0.2">
      <c r="A10" s="5"/>
      <c r="B10" s="6" t="s">
        <v>17</v>
      </c>
      <c r="C10" s="27" t="s">
        <v>48</v>
      </c>
      <c r="D10" s="6" t="s">
        <v>17</v>
      </c>
      <c r="E10" s="27" t="s">
        <v>48</v>
      </c>
      <c r="F10" s="6" t="s">
        <v>17</v>
      </c>
      <c r="G10" s="27" t="s">
        <v>48</v>
      </c>
      <c r="H10" s="28" t="s">
        <v>49</v>
      </c>
      <c r="I10" s="28" t="s">
        <v>49</v>
      </c>
      <c r="J10" s="6" t="s">
        <v>18</v>
      </c>
      <c r="K10" s="27" t="s">
        <v>48</v>
      </c>
      <c r="L10" s="6" t="s">
        <v>19</v>
      </c>
      <c r="M10" s="27" t="s">
        <v>48</v>
      </c>
      <c r="N10" s="6" t="s">
        <v>20</v>
      </c>
      <c r="O10" s="27" t="s">
        <v>48</v>
      </c>
      <c r="P10" s="6" t="s">
        <v>21</v>
      </c>
      <c r="Q10" s="27" t="s">
        <v>48</v>
      </c>
      <c r="R10" s="27"/>
      <c r="S10" s="27" t="s">
        <v>48</v>
      </c>
      <c r="T10" s="6" t="s">
        <v>17</v>
      </c>
      <c r="U10" s="27" t="s">
        <v>48</v>
      </c>
      <c r="V10" s="6" t="s">
        <v>21</v>
      </c>
      <c r="W10" s="27" t="s">
        <v>48</v>
      </c>
      <c r="X10" s="3"/>
      <c r="Y10" s="46" t="s">
        <v>70</v>
      </c>
      <c r="Z10" s="46" t="s">
        <v>70</v>
      </c>
    </row>
    <row r="11" spans="1:26" x14ac:dyDescent="0.2">
      <c r="A11" s="1" t="s">
        <v>22</v>
      </c>
      <c r="B11" s="24">
        <f>AVERAGE('2007:2024'!B11)</f>
        <v>1.918462998102467</v>
      </c>
      <c r="C11" s="29">
        <f>STDEV('2007:2024'!B11)/SQRT(1+E$1-C$1)</f>
        <v>0.20358384581402258</v>
      </c>
      <c r="D11" s="24">
        <f>AVERAGE('2007:2024'!C11)</f>
        <v>10.586764705882352</v>
      </c>
      <c r="E11" s="29">
        <f>STDEV('2007:2024'!C11)/SQRT(1+E$1-C$1)</f>
        <v>0.27713837000924046</v>
      </c>
      <c r="F11" s="24">
        <f>AVERAGE('2007:2024'!D11)</f>
        <v>5.9079027118912073</v>
      </c>
      <c r="G11" s="29">
        <f>STDEV('2007:2024'!D11)/SQRT(1+E$1-C$1)</f>
        <v>0.21523490638562856</v>
      </c>
      <c r="H11" s="24">
        <f>MAX('2007:2024'!E11)</f>
        <v>20.6</v>
      </c>
      <c r="I11" s="24">
        <f>MIN('2007:2024'!G11)</f>
        <v>-6.2370000000000001</v>
      </c>
      <c r="J11" s="24">
        <f>AVERAGE('2007:2024'!I11)</f>
        <v>79.7089658444023</v>
      </c>
      <c r="K11" s="29">
        <f>STDEV('2007:2024'!I11)/SQRT(1+E$1-C$1)</f>
        <v>0.93353692829472013</v>
      </c>
      <c r="L11" s="24">
        <f>AVERAGE('2007:2024'!J11)</f>
        <v>202.99399999999997</v>
      </c>
      <c r="M11" s="29">
        <f>STDEV('2007:2024'!J11)/SQRT(1+E$1-C$1)</f>
        <v>5.6944269032928094</v>
      </c>
      <c r="N11" s="24">
        <f>AVERAGE('2007:2024'!K11)</f>
        <v>2.5166925205566097</v>
      </c>
      <c r="O11" s="30">
        <f>STDEV('2007:2024'!K11)/SQRT(1+E$1-C$1)</f>
        <v>0.13706662067829575</v>
      </c>
      <c r="P11" s="24">
        <f>AVERAGE('2007:2024'!N11)</f>
        <v>34.47</v>
      </c>
      <c r="Q11" s="29">
        <f>STDEV('2007:2024'!N11)/SQRT(1+E$1-C$1)</f>
        <v>4.3631936650042622</v>
      </c>
      <c r="R11" s="24">
        <f>AVERAGE('2009:2024'!O11)</f>
        <v>13.5</v>
      </c>
      <c r="S11" s="29">
        <f>STDEV('2009:2024'!O11)/SQRT(1+$E$1-$C$1)</f>
        <v>0.8563488385776753</v>
      </c>
      <c r="T11" s="24">
        <f>AVERAGE('2009:2024'!R11)</f>
        <v>6.0559172967069888</v>
      </c>
      <c r="U11" s="29">
        <f>STDEV('2009:2024'!R11)/SQRT(1+$E$1-$C$1)</f>
        <v>0.18913954687585827</v>
      </c>
      <c r="V11" s="24">
        <f>AVERAGE('2007:2024'!S11)</f>
        <v>30.202476060315984</v>
      </c>
      <c r="W11" s="29">
        <f>STDEV('2007:2024'!S11)/SQRT(1+E$1-C$1)</f>
        <v>2.4335921383356114</v>
      </c>
      <c r="X11" s="3"/>
      <c r="Y11">
        <f>MAX('2007:2024'!N11)</f>
        <v>79.981999999999985</v>
      </c>
      <c r="Z11">
        <f>MIN('2007:2024'!N11)</f>
        <v>12.04</v>
      </c>
    </row>
    <row r="12" spans="1:26" x14ac:dyDescent="0.2">
      <c r="A12" s="1" t="s">
        <v>23</v>
      </c>
      <c r="B12" s="24">
        <f>AVERAGE('2007:2024'!B12)</f>
        <v>2.3777361199652272</v>
      </c>
      <c r="C12" s="29">
        <f>STDEV('2007:2024'!B12)/SQRT(1+E$1-C$1)</f>
        <v>0.30097478410182432</v>
      </c>
      <c r="D12" s="24">
        <f>AVERAGE('2007:2024'!C12)</f>
        <v>12.705088299043755</v>
      </c>
      <c r="E12" s="29">
        <f>STDEV('2007:2024'!C12)/SQRT(1+E$1-C$1)</f>
        <v>0.53296024480372328</v>
      </c>
      <c r="F12" s="24">
        <f>AVERAGE('2007:2024'!D12)</f>
        <v>7.1664649575532477</v>
      </c>
      <c r="G12" s="29">
        <f>STDEV('2007:2024'!D12)/SQRT(1+E$1-C$1)</f>
        <v>0.34856318409032488</v>
      </c>
      <c r="H12" s="24">
        <f>MAX('2007:2024'!E12)</f>
        <v>22.78</v>
      </c>
      <c r="I12" s="24">
        <f>MIN('2007:2024'!G12)</f>
        <v>-4.8369999999999997</v>
      </c>
      <c r="J12" s="24">
        <f>AVERAGE('2007:2024'!I12)</f>
        <v>74.20910621265223</v>
      </c>
      <c r="K12" s="29">
        <f>STDEV('2007:2024'!I12)/SQRT(6)</f>
        <v>1.839533916318935</v>
      </c>
      <c r="L12" s="24">
        <f>AVERAGE('2007:2024'!J12)</f>
        <v>275.02982352941171</v>
      </c>
      <c r="M12" s="29">
        <f>STDEV('2007:2024'!J12)/SQRT(1+E$1-C$1)</f>
        <v>8.5624605908402422</v>
      </c>
      <c r="N12" s="24">
        <f>AVERAGE('2007:2024'!K12)</f>
        <v>2.8461170542399041</v>
      </c>
      <c r="O12" s="29">
        <f>STDEV('2007:2024'!K12)/SQRT(1+E$1-C$1)</f>
        <v>0.16292613349862156</v>
      </c>
      <c r="P12" s="24">
        <f>AVERAGE('2007:2024'!N12)</f>
        <v>29.034705882352938</v>
      </c>
      <c r="Q12" s="29">
        <f>STDEV('2007:2024'!N12)/SQRT(1+E$1-C$1)</f>
        <v>5.2470977340154876</v>
      </c>
      <c r="R12" s="24">
        <f>AVERAGE('2009:2024'!O12)</f>
        <v>9.6875</v>
      </c>
      <c r="S12" s="29">
        <f>STDEV('2009:2024'!O12)/SQRT(1+$E$1-$C$1)</f>
        <v>0.92583795878432529</v>
      </c>
      <c r="T12" s="24">
        <f>AVERAGE('2009:2024'!R12)</f>
        <v>7.3491420254193329</v>
      </c>
      <c r="U12" s="29">
        <f>STDEV('2009:2024'!R12)/SQRT(1+$E$1-$C$1)</f>
        <v>0.3251371718920163</v>
      </c>
      <c r="V12" s="24">
        <f>AVERAGE('2007:2024'!S12)</f>
        <v>41.985301990283325</v>
      </c>
      <c r="W12" s="29">
        <f>STDEV('2007:2024'!S12)/SQRT(1+E$1-C$1)</f>
        <v>3.3800325894819099</v>
      </c>
      <c r="X12" s="3"/>
      <c r="Y12">
        <f>MAX('2007:2024'!N12)</f>
        <v>79.183999999999997</v>
      </c>
      <c r="Z12">
        <f>MIN('2007:2024'!N12)</f>
        <v>0.59099999999999997</v>
      </c>
    </row>
    <row r="13" spans="1:26" x14ac:dyDescent="0.2">
      <c r="A13" s="1" t="s">
        <v>24</v>
      </c>
      <c r="B13" s="24">
        <f>AVERAGE('2007:2024'!B13)</f>
        <v>4.6027077144539694</v>
      </c>
      <c r="C13" s="29">
        <f>STDEV('2007:2024'!B13)/SQRT(1+E$1-C$1)</f>
        <v>0.15455962345231031</v>
      </c>
      <c r="D13" s="24">
        <f>AVERAGE('2007:2024'!C13)</f>
        <v>15.98438467578355</v>
      </c>
      <c r="E13" s="29">
        <f>STDEV('2007:2024'!C13)/SQRT(1+E$1-C$1)</f>
        <v>0.43202126496720411</v>
      </c>
      <c r="F13" s="24">
        <f>AVERAGE('2007:2024'!D13)</f>
        <v>9.9474196112547197</v>
      </c>
      <c r="G13" s="29">
        <f>STDEV('2007:2024'!D13)/SQRT(1+E$1-C$1)</f>
        <v>0.2283195057715717</v>
      </c>
      <c r="H13" s="24">
        <f>MAX('2007:2024'!E13)</f>
        <v>27.98</v>
      </c>
      <c r="I13" s="24">
        <f>MIN('2007:2024'!G13)</f>
        <v>-2.58</v>
      </c>
      <c r="J13" s="24">
        <f>AVERAGE('2007:2024'!I13)</f>
        <v>68.375866022815444</v>
      </c>
      <c r="K13" s="29">
        <f>STDEV('2007:2024'!I13)/SQRT(6)</f>
        <v>2.439433152474606</v>
      </c>
      <c r="L13" s="24">
        <f>AVERAGE('2007:2024'!J13)</f>
        <v>441.82905882352946</v>
      </c>
      <c r="M13" s="29">
        <f>STDEV('2007:2024'!J13)/SQRT(1+E$1-C$1)</f>
        <v>13.075398644727542</v>
      </c>
      <c r="N13" s="24">
        <f>AVERAGE('2007:2024'!K13)</f>
        <v>2.8854047670755141</v>
      </c>
      <c r="O13" s="29">
        <f>STDEV('2007:2024'!K13)/SQRT(1+E$1-C$1)</f>
        <v>8.8853526697733845E-2</v>
      </c>
      <c r="P13" s="24">
        <f>AVERAGE('2007:2024'!N13)</f>
        <v>42.917117647058831</v>
      </c>
      <c r="Q13" s="29">
        <f>STDEV('2007:2024'!N13)/SQRT(1+E$1-C$1)</f>
        <v>7.1283520486672476</v>
      </c>
      <c r="R13" s="24">
        <f>AVERAGE('2009:2024'!O13)</f>
        <v>10.1875</v>
      </c>
      <c r="S13" s="29">
        <f>STDEV('2009:2024'!O13)/SQRT(1+$E$1-$C$1)</f>
        <v>1.2858741082323037</v>
      </c>
      <c r="T13" s="24">
        <f>AVERAGE('2009:2024'!R13)</f>
        <v>10.627020141082834</v>
      </c>
      <c r="U13" s="29">
        <f>STDEV('2009:2024'!R13)/SQRT(1+$E$1-$C$1)</f>
        <v>0.28292883501902505</v>
      </c>
      <c r="V13" s="24">
        <f>AVERAGE('2007:2024'!S13)</f>
        <v>72.173353128051488</v>
      </c>
      <c r="W13" s="29">
        <f>STDEV('2007:2024'!S13)/SQRT(1+E$1-C$1)</f>
        <v>5.9854529546101247</v>
      </c>
      <c r="X13" s="3"/>
      <c r="Y13">
        <f>MAX('2007:2024'!N13)</f>
        <v>115.245</v>
      </c>
      <c r="Z13">
        <f>MIN('2007:2024'!N13)</f>
        <v>2.758</v>
      </c>
    </row>
    <row r="14" spans="1:26" x14ac:dyDescent="0.2">
      <c r="A14" s="1" t="s">
        <v>25</v>
      </c>
      <c r="B14" s="24">
        <f>AVERAGE('2007:2024'!B14)</f>
        <v>7.3089145833333333</v>
      </c>
      <c r="C14" s="29">
        <f>STDEV('2007:2024'!B14)/SQRT(1+E$1-C$1)</f>
        <v>0.25893226697420585</v>
      </c>
      <c r="D14" s="24">
        <f>AVERAGE('2007:2024'!C14)</f>
        <v>19.133270833333334</v>
      </c>
      <c r="E14" s="29">
        <f>STDEV('2007:2024'!C14)/SQRT(1+E$1-C$1)</f>
        <v>0.42606884451030413</v>
      </c>
      <c r="F14" s="24">
        <f>AVERAGE('2007:2024'!D14)</f>
        <v>12.847698350694447</v>
      </c>
      <c r="G14" s="29">
        <f>STDEV('2007:2024'!D14)/SQRT(1+E$1-C$1)</f>
        <v>0.3205450278941851</v>
      </c>
      <c r="H14" s="24">
        <f>MAX('2007:2024'!E14)</f>
        <v>31.53</v>
      </c>
      <c r="I14" s="24">
        <f>MIN('2007:2024'!G14)</f>
        <v>-1.429</v>
      </c>
      <c r="J14" s="24">
        <f>AVERAGE('2007:2024'!I14)</f>
        <v>65.889047916666655</v>
      </c>
      <c r="K14" s="29">
        <f>STDEV('2007:2024'!I14)/SQRT(6)</f>
        <v>2.042548108190374</v>
      </c>
      <c r="L14" s="24">
        <f>AVERAGE('2007:2024'!J14)</f>
        <v>551.62824999999998</v>
      </c>
      <c r="M14" s="29">
        <f>STDEV('2007:2024'!J14)/SQRT(1+E$1-C$1)</f>
        <v>12.341309180657973</v>
      </c>
      <c r="N14" s="24">
        <f>AVERAGE('2007:2024'!K14)</f>
        <v>2.7046151475694442</v>
      </c>
      <c r="O14" s="29">
        <f>STDEV('2007:2024'!K14)/SQRT(1+E$1-C$1)</f>
        <v>7.1720487057870957E-2</v>
      </c>
      <c r="P14" s="24">
        <f>AVERAGE('2007:2024'!N14)</f>
        <v>44.69331249999999</v>
      </c>
      <c r="Q14" s="29">
        <f>STDEV('2007:2024'!N14)/SQRT(1+E$1-C$1)</f>
        <v>6.0882064668588507</v>
      </c>
      <c r="R14" s="24">
        <f>AVERAGE('2009:2024'!O14)</f>
        <v>12.533333333333333</v>
      </c>
      <c r="S14" s="29">
        <f>STDEV('2009:2024'!O14)/SQRT(1+$E$1-$C$1)</f>
        <v>1.0573501870191433</v>
      </c>
      <c r="T14" s="24">
        <f>AVERAGE('2009:2024'!R14)</f>
        <v>14.707882916666666</v>
      </c>
      <c r="U14" s="29">
        <f>STDEV('2009:2024'!R14)/SQRT(1+$E$1-$C$1)</f>
        <v>0.40773461164048813</v>
      </c>
      <c r="V14" s="24">
        <f>AVERAGE('2007:2024'!S14)</f>
        <v>92.889667114090628</v>
      </c>
      <c r="W14" s="29">
        <f>STDEV('2007:2024'!S14)/SQRT(1+E$1-C$1)</f>
        <v>7.4081725993013858</v>
      </c>
      <c r="X14" s="3"/>
      <c r="Y14">
        <f>MAX('2007:2024'!N14)</f>
        <v>94.56</v>
      </c>
      <c r="Z14">
        <f>MIN('2007:2024'!N14)</f>
        <v>8.3000000000000007</v>
      </c>
    </row>
    <row r="15" spans="1:26" x14ac:dyDescent="0.2">
      <c r="A15" s="1" t="s">
        <v>26</v>
      </c>
      <c r="B15" s="24">
        <f>AVERAGE('2007:2024'!B15)</f>
        <v>10.392387096774192</v>
      </c>
      <c r="C15" s="29">
        <f>STDEV('2007:2024'!B15)/SQRT(1+E$1-C$1)</f>
        <v>0.31190355656317414</v>
      </c>
      <c r="D15" s="24">
        <f>AVERAGE('2007:2024'!C15)</f>
        <v>22.995040322580639</v>
      </c>
      <c r="E15" s="29">
        <f>STDEV('2007:2024'!C15)/SQRT(1+E$1-C$1)</f>
        <v>0.51984073374923945</v>
      </c>
      <c r="F15" s="24">
        <f>AVERAGE('2007:2024'!D15)</f>
        <v>16.317982400873653</v>
      </c>
      <c r="G15" s="29">
        <f>STDEV('2007:2024'!D15)/SQRT(1+E$1-C$1)</f>
        <v>0.40983186712941316</v>
      </c>
      <c r="H15" s="24">
        <f>MAX('2007:2024'!E15)</f>
        <v>34.39</v>
      </c>
      <c r="I15" s="24">
        <f>MIN('2007:2024'!G15)</f>
        <v>0.82</v>
      </c>
      <c r="J15" s="24">
        <f>AVERAGE('2007:2024'!I15)</f>
        <v>62.830824596774193</v>
      </c>
      <c r="K15" s="29">
        <f>STDEV('2007:2024'!I15)/SQRT(6)</f>
        <v>2.006190930858279</v>
      </c>
      <c r="L15" s="24">
        <f>AVERAGE('2007:2024'!J15)</f>
        <v>685.70531249999999</v>
      </c>
      <c r="M15" s="29">
        <f>STDEV('2007:2024'!J15)/SQRT(1+E$1-C$1)</f>
        <v>13.551019400144853</v>
      </c>
      <c r="N15" s="24">
        <f>AVERAGE('2007:2024'!K15)</f>
        <v>2.4756719170026886</v>
      </c>
      <c r="O15" s="29">
        <f>STDEV('2007:2024'!K15)/SQRT(1+E$1-C$1)</f>
        <v>9.5559256837624271E-2</v>
      </c>
      <c r="P15" s="24">
        <f>AVERAGE('2007:2024'!N15)</f>
        <v>51.027874999999995</v>
      </c>
      <c r="Q15" s="29">
        <f>STDEV('2007:2024'!N15)/SQRT(1+E$1-C$1)</f>
        <v>8.3782388071828837</v>
      </c>
      <c r="R15" s="24">
        <f>AVERAGE('2009:2024'!O15)</f>
        <v>9.1333333333333329</v>
      </c>
      <c r="S15" s="29">
        <f>STDEV('2009:2024'!O15)/SQRT(1+$E$1-$C$1)</f>
        <v>0.94644978512713285</v>
      </c>
      <c r="T15" s="24">
        <f>AVERAGE('2009:2024'!R15)</f>
        <v>19.497178405017916</v>
      </c>
      <c r="U15" s="29">
        <f>STDEV('2009:2024'!R15)/SQRT(1+$E$1-$C$1)</f>
        <v>0.43074694776160788</v>
      </c>
      <c r="V15" s="24">
        <f>AVERAGE('2007:2024'!S15)</f>
        <v>125.3977300368839</v>
      </c>
      <c r="W15" s="29">
        <f>STDEV('2007:2024'!S15)/SQRT(1+E$1-C$1)</f>
        <v>10.38132693727759</v>
      </c>
      <c r="X15" s="3"/>
      <c r="Y15">
        <f>MAX('2007:2024'!N15)</f>
        <v>154.53</v>
      </c>
      <c r="Z15">
        <f>MIN('2007:2024'!N15)</f>
        <v>0.80800000000000005</v>
      </c>
    </row>
    <row r="16" spans="1:26" x14ac:dyDescent="0.2">
      <c r="A16" s="1" t="s">
        <v>27</v>
      </c>
      <c r="B16" s="24">
        <f>AVERAGE('2007:2024'!B16)</f>
        <v>14.247750925925926</v>
      </c>
      <c r="C16" s="29">
        <f>STDEV('2007:2024'!B16)/SQRT(1+E$1-C$1)</f>
        <v>0.25688735676174934</v>
      </c>
      <c r="D16" s="24">
        <f>AVERAGE('2007:2024'!C16)</f>
        <v>27.997965608465613</v>
      </c>
      <c r="E16" s="29">
        <f>STDEV('2007:2024'!C16)/SQRT(1+E$1-C$1)</f>
        <v>0.4307722316633667</v>
      </c>
      <c r="F16" s="24">
        <f>AVERAGE('2007:2024'!D16)</f>
        <v>20.623665710357201</v>
      </c>
      <c r="G16" s="29">
        <f>STDEV('2007:2024'!D16)/SQRT(1+E$1-C$1)</f>
        <v>0.32767735879804627</v>
      </c>
      <c r="H16" s="24">
        <f>MAX('2007:2024'!E16)</f>
        <v>42.64</v>
      </c>
      <c r="I16" s="24">
        <f>MIN('2007:2024'!G16)</f>
        <v>6.3540000000000001</v>
      </c>
      <c r="J16" s="24">
        <f>AVERAGE('2007:2024'!I16)</f>
        <v>59.83690949367238</v>
      </c>
      <c r="K16" s="29">
        <f>STDEV('2007:2024'!I16)/SQRT(6)</f>
        <v>2.0845856765473014</v>
      </c>
      <c r="L16" s="24">
        <f>AVERAGE('2007:2024'!J16)</f>
        <v>713.90772222222211</v>
      </c>
      <c r="M16" s="29">
        <f>STDEV('2007:2024'!J16)/SQRT(1+E$1-C$1)</f>
        <v>12.235862607530503</v>
      </c>
      <c r="N16" s="24">
        <f>AVERAGE('2007:2024'!K16)</f>
        <v>2.131088421118053</v>
      </c>
      <c r="O16" s="29">
        <f>STDEV('2007:2024'!K16)/SQRT(1+E$1-C$1)</f>
        <v>5.6817520299364793E-2</v>
      </c>
      <c r="P16" s="24">
        <f>AVERAGE('2007:2024'!N16)</f>
        <v>40.109277777777777</v>
      </c>
      <c r="Q16" s="29">
        <f>STDEV('2007:2024'!N16)/SQRT(1+E$1-C$1)</f>
        <v>6.5184581113217206</v>
      </c>
      <c r="R16" s="24">
        <f>AVERAGE('2009:2024'!O16)</f>
        <v>7.875</v>
      </c>
      <c r="S16" s="29">
        <f>STDEV('2009:2024'!O16)/SQRT(1+$E$1-$C$1)</f>
        <v>0.57654783618309369</v>
      </c>
      <c r="T16" s="24">
        <f>AVERAGE('2009:2024'!R16)</f>
        <v>24.669170324900794</v>
      </c>
      <c r="U16" s="29">
        <f>STDEV('2009:2024'!R16)/SQRT(1+$E$1-$C$1)</f>
        <v>0.52317693769249107</v>
      </c>
      <c r="V16" s="24">
        <f>AVERAGE('2007:2024'!S16)</f>
        <v>146.83735792277963</v>
      </c>
      <c r="W16" s="29">
        <f>STDEV('2007:2024'!S16)/SQRT(1+E$1-C$1)</f>
        <v>11.112712427916774</v>
      </c>
      <c r="X16" s="3"/>
      <c r="Y16">
        <f>MAX('2007:2024'!N16)</f>
        <v>91.406999999999996</v>
      </c>
      <c r="Z16">
        <f>MIN('2007:2024'!N16)</f>
        <v>6.1070000000000002</v>
      </c>
    </row>
    <row r="17" spans="1:26" x14ac:dyDescent="0.2">
      <c r="A17" s="1" t="s">
        <v>28</v>
      </c>
      <c r="B17" s="24">
        <f>AVERAGE('2007:2024'!B17)</f>
        <v>16.401559139784947</v>
      </c>
      <c r="C17" s="29">
        <f>STDEV('2007:2024'!B17)/SQRT(1+E$1-C$1)</f>
        <v>0.23919127935483317</v>
      </c>
      <c r="D17" s="24">
        <f>AVERAGE('2007:2024'!C17)</f>
        <v>31.251738351254478</v>
      </c>
      <c r="E17" s="29">
        <f>STDEV('2007:2024'!C17)/SQRT(1+E$1-C$1)</f>
        <v>0.37727406118946583</v>
      </c>
      <c r="F17" s="24">
        <f>AVERAGE('2007:2024'!D17)</f>
        <v>23.149116314280999</v>
      </c>
      <c r="G17" s="29">
        <f>STDEV('2007:2024'!D17)/SQRT(1+E$1-C$1)</f>
        <v>0.28075082818735547</v>
      </c>
      <c r="H17" s="24">
        <f>MAX('2007:2024'!E17)</f>
        <v>42.04</v>
      </c>
      <c r="I17" s="24">
        <f>MIN('2007:2024'!G17)</f>
        <v>8.89</v>
      </c>
      <c r="J17" s="24">
        <f>AVERAGE('2007:2024'!I17)</f>
        <v>55.801657748195183</v>
      </c>
      <c r="K17" s="29">
        <f>STDEV('2007:2024'!I17)/SQRT(6)</f>
        <v>1.5031386642590572</v>
      </c>
      <c r="L17" s="24">
        <f>AVERAGE('2007:2024'!J17)</f>
        <v>796.51838888888881</v>
      </c>
      <c r="M17" s="29">
        <f>STDEV('2007:2024'!J17)/SQRT(1+E$1-C$1)</f>
        <v>11.168412837466978</v>
      </c>
      <c r="N17" s="24">
        <f>AVERAGE('2007:2024'!K17)</f>
        <v>2.2132637927692618</v>
      </c>
      <c r="O17" s="29">
        <f>STDEV('2007:2024'!K17)/SQRT(1+E$1-C$1)</f>
        <v>5.789249945052681E-2</v>
      </c>
      <c r="P17" s="24">
        <f>AVERAGE('2007:2024'!N17)</f>
        <v>26.044777777777774</v>
      </c>
      <c r="Q17" s="29">
        <f>STDEV('2007:2024'!N17)/SQRT(1+E$1-C$1)</f>
        <v>5.7709424710034218</v>
      </c>
      <c r="R17" s="24">
        <f>AVERAGE('2009:2024'!O17)</f>
        <v>5.8125</v>
      </c>
      <c r="S17" s="29">
        <f>STDEV('2009:2024'!O17)/SQRT(1+$E$1-$C$1)</f>
        <v>0.72120655078062701</v>
      </c>
      <c r="T17" s="24">
        <f>AVERAGE('2009:2024'!R17)</f>
        <v>28.286437247983873</v>
      </c>
      <c r="U17" s="29">
        <f>STDEV('2009:2024'!R17)/SQRT(1+$E$1-$C$1)</f>
        <v>0.40499214942313888</v>
      </c>
      <c r="V17" s="24">
        <f>AVERAGE('2007:2024'!S17)</f>
        <v>172.54811532616344</v>
      </c>
      <c r="W17" s="29">
        <f>STDEV('2007:2024'!S17)/SQRT(1+E$1-C$1)</f>
        <v>12.698443419843699</v>
      </c>
      <c r="X17" s="3"/>
      <c r="Y17">
        <f>MAX('2007:2024'!N17)</f>
        <v>104.438</v>
      </c>
      <c r="Z17">
        <f>MIN('2007:2024'!N17)</f>
        <v>3.23</v>
      </c>
    </row>
    <row r="18" spans="1:26" x14ac:dyDescent="0.2">
      <c r="A18" s="1" t="s">
        <v>29</v>
      </c>
      <c r="B18" s="24">
        <f>AVERAGE('2007:2024'!B18)</f>
        <v>16.488350636509704</v>
      </c>
      <c r="C18" s="29">
        <f>STDEV('2007:2024'!B18)/SQRT(1+E$1-C$1)</f>
        <v>0.2218364499892734</v>
      </c>
      <c r="D18" s="24">
        <f>AVERAGE('2007:2024'!C18)</f>
        <v>31.247053516252631</v>
      </c>
      <c r="E18" s="29">
        <f>STDEV('2007:2024'!C18)/SQRT(1+E$1-C$1)</f>
        <v>0.34259858294591899</v>
      </c>
      <c r="F18" s="24">
        <f>AVERAGE('2007:2024'!D18)</f>
        <v>23.186825047687744</v>
      </c>
      <c r="G18" s="29">
        <f>STDEV('2007:2024'!D18)/SQRT(1+E$1-C$1)</f>
        <v>0.26817403247994259</v>
      </c>
      <c r="H18" s="24">
        <f>MAX('2007:2024'!E18)</f>
        <v>41.63</v>
      </c>
      <c r="I18" s="24">
        <f>MIN('2007:2024'!G18)</f>
        <v>8.42</v>
      </c>
      <c r="J18" s="24">
        <f>AVERAGE('2007:2024'!I18)</f>
        <v>55.93809974926733</v>
      </c>
      <c r="K18" s="29">
        <f>STDEV('2007:2024'!I18)/SQRT(6)</f>
        <v>1.3952230902485439</v>
      </c>
      <c r="L18" s="24">
        <f>AVERAGE('2007:2024'!J18)</f>
        <v>697.08344444444458</v>
      </c>
      <c r="M18" s="29">
        <f>STDEV('2007:2024'!J18)/SQRT(1+E$1-C$1)</f>
        <v>8.9272458554441059</v>
      </c>
      <c r="N18" s="24">
        <f>AVERAGE('2007:2024'!K18)</f>
        <v>2.0867368964661002</v>
      </c>
      <c r="O18" s="29">
        <f>STDEV('2007:2024'!K18)/SQRT(1+E$1-C$1)</f>
        <v>4.8960158354793192E-2</v>
      </c>
      <c r="P18" s="24">
        <f>AVERAGE('2007:2024'!N18)</f>
        <v>16.483833333333337</v>
      </c>
      <c r="Q18" s="29">
        <f>STDEV('2007:2024'!N18)/SQRT(1+E$1-C$1)</f>
        <v>4.558167810200465</v>
      </c>
      <c r="R18" s="24">
        <f>AVERAGE('2009:2024'!O18)</f>
        <v>3.8125</v>
      </c>
      <c r="S18" s="29">
        <f>STDEV('2009:2024'!O18)/SQRT(1+$E$1-$C$1)</f>
        <v>0.60991043665503941</v>
      </c>
      <c r="T18" s="24">
        <f>AVERAGE('2009:2024'!R18)</f>
        <v>28.711130754875622</v>
      </c>
      <c r="U18" s="29">
        <f>STDEV('2009:2024'!R18)/SQRT(1+$E$1-$C$1)</f>
        <v>0.43859111291889874</v>
      </c>
      <c r="V18" s="24">
        <f>AVERAGE('2007:2024'!S18)</f>
        <v>152.79478543055043</v>
      </c>
      <c r="W18" s="29">
        <f>STDEV('2007:2024'!S18)/SQRT(1+E$1-C$1)</f>
        <v>10.813698610870194</v>
      </c>
      <c r="X18" s="3"/>
      <c r="Y18">
        <f>MAX('2007:2024'!N18)</f>
        <v>68.08</v>
      </c>
      <c r="Z18">
        <f>MIN('2007:2024'!N18)</f>
        <v>0</v>
      </c>
    </row>
    <row r="19" spans="1:26" x14ac:dyDescent="0.2">
      <c r="A19" s="1" t="s">
        <v>30</v>
      </c>
      <c r="B19" s="24">
        <f>AVERAGE('2007:2024'!B19)</f>
        <v>13.582411764705881</v>
      </c>
      <c r="C19" s="29">
        <f>STDEV('2007:2024'!B19)/SQRT(1+E$1-C$1)</f>
        <v>0.24016371642334841</v>
      </c>
      <c r="D19" s="24">
        <f>AVERAGE('2007:2024'!C19)</f>
        <v>26.649980392156863</v>
      </c>
      <c r="E19" s="29">
        <f>STDEV('2007:2024'!C19)/SQRT(1+E$1-C$1)</f>
        <v>0.35234144546202428</v>
      </c>
      <c r="F19" s="24">
        <f>AVERAGE('2007:2024'!D19)</f>
        <v>19.545320807338086</v>
      </c>
      <c r="G19" s="29">
        <f>STDEV('2007:2024'!D19)/SQRT(1+E$1-C$1)</f>
        <v>0.26680534025373404</v>
      </c>
      <c r="H19" s="24">
        <f>MAX('2007:2024'!E19)</f>
        <v>38</v>
      </c>
      <c r="I19" s="24">
        <f>MIN('2007:2024'!G19)</f>
        <v>0</v>
      </c>
      <c r="J19" s="24">
        <f>AVERAGE('2007:2024'!I19)</f>
        <v>63.34694297756981</v>
      </c>
      <c r="K19" s="29">
        <f>STDEV('2007:2024'!I19)/SQRT(6)</f>
        <v>2.0667251499540975</v>
      </c>
      <c r="L19" s="24">
        <f>AVERAGE('2007:2024'!J19)</f>
        <v>513.27486447058834</v>
      </c>
      <c r="M19" s="29">
        <f>STDEV('2007:2024'!J19)/SQRT(1+E$1-C$1)</f>
        <v>5.8472033050817451</v>
      </c>
      <c r="N19" s="24">
        <f>AVERAGE('2007:2024'!K19)</f>
        <v>1.9280459707367796</v>
      </c>
      <c r="O19" s="29">
        <f>STDEV('2007:2024'!K19)/SQRT(1+E$1-C$1)</f>
        <v>6.6937319348924537E-2</v>
      </c>
      <c r="P19" s="24">
        <f>AVERAGE('2007:2024'!N19)</f>
        <v>26.849</v>
      </c>
      <c r="Q19" s="29">
        <f>STDEV('2007:2024'!N19)/SQRT(1+E$1-C$1)</f>
        <v>5.6969234844343841</v>
      </c>
      <c r="R19" s="24">
        <f>AVERAGE('2009:2024'!O19)</f>
        <v>7</v>
      </c>
      <c r="S19" s="29">
        <f>STDEV('2009:2024'!O19)/SQRT(1+$E$1-$C$1)</f>
        <v>0.61075025420860285</v>
      </c>
      <c r="T19" s="24">
        <f>AVERAGE('2009:2024'!R19)</f>
        <v>23.776928367003368</v>
      </c>
      <c r="U19" s="29">
        <f>STDEV('2009:2024'!R19)/SQRT(1+$E$1-$C$1)</f>
        <v>0.37841467208564417</v>
      </c>
      <c r="V19" s="24">
        <f>AVERAGE('2007:2024'!S19)</f>
        <v>103.37787861250688</v>
      </c>
      <c r="W19" s="29">
        <f>STDEV('2007:2024'!S19)/SQRT(1+E$1-C$1)</f>
        <v>7.3808795859822753</v>
      </c>
      <c r="X19" s="3"/>
      <c r="Y19">
        <f>MAX('2007:2024'!N19)</f>
        <v>82.8</v>
      </c>
      <c r="Z19">
        <f>MIN('2007:2024'!N19)</f>
        <v>2.02</v>
      </c>
    </row>
    <row r="20" spans="1:26" x14ac:dyDescent="0.2">
      <c r="A20" s="1" t="s">
        <v>31</v>
      </c>
      <c r="B20" s="24">
        <f>AVERAGE('2007:2024'!B20)</f>
        <v>9.7093757115749533</v>
      </c>
      <c r="C20" s="29">
        <f>STDEV('2007:2024'!B20)/SQRT(1+E$1-C$1)</f>
        <v>0.3226235430251248</v>
      </c>
      <c r="D20" s="24">
        <f>AVERAGE('2007:2024'!C20)</f>
        <v>21.444724857685006</v>
      </c>
      <c r="E20" s="29">
        <f>STDEV('2007:2024'!C20)/SQRT(1+E$1-C$1)</f>
        <v>0.43299786147069586</v>
      </c>
      <c r="F20" s="24">
        <f>AVERAGE('2007:2024'!D20)</f>
        <v>15.077854005174482</v>
      </c>
      <c r="G20" s="29">
        <f>STDEV('2007:2024'!D20)/SQRT(1+E$1-C$1)</f>
        <v>0.35293633679478925</v>
      </c>
      <c r="H20" s="24">
        <f>MAX('2007:2024'!E20)</f>
        <v>32.11</v>
      </c>
      <c r="I20" s="24">
        <f>MIN('2007:2024'!G20)</f>
        <v>-0.64200000000000002</v>
      </c>
      <c r="J20" s="24">
        <f>AVERAGE('2007:2024'!I20)</f>
        <v>71.709859917302538</v>
      </c>
      <c r="K20" s="29">
        <f>STDEV('2007:2024'!I20)/SQRT(6)</f>
        <v>1.9040660566371723</v>
      </c>
      <c r="L20" s="24">
        <f>AVERAGE('2007:2024'!J20)</f>
        <v>354.7073952941177</v>
      </c>
      <c r="M20" s="29">
        <f>STDEV('2007:2024'!J20)/SQRT(1+E$1-C$1)</f>
        <v>7.3368267157363825</v>
      </c>
      <c r="N20" s="24">
        <f>AVERAGE('2007:2024'!K20)</f>
        <v>1.919456519910641</v>
      </c>
      <c r="O20" s="29">
        <f>STDEV('2007:2024'!K20)/SQRT(1+E$1-C$1)</f>
        <v>7.5566514002432833E-2</v>
      </c>
      <c r="P20" s="24">
        <f>AVERAGE('2007:2024'!N20)</f>
        <v>37.666470588235299</v>
      </c>
      <c r="Q20" s="29">
        <f>STDEV('2007:2024'!N20)/SQRT(1+E$1-C$1)</f>
        <v>6.8174685230895653</v>
      </c>
      <c r="R20" s="24">
        <f>AVERAGE('2009:2024'!O20)</f>
        <v>9.8000000000000007</v>
      </c>
      <c r="S20" s="29">
        <f>STDEV('2009:2024'!O20)/SQRT(1+$E$1-$C$1)</f>
        <v>0.9603240193925292</v>
      </c>
      <c r="T20" s="24">
        <f>AVERAGE('2009:2024'!R20)</f>
        <v>18.037531540265384</v>
      </c>
      <c r="U20" s="29">
        <f>STDEV('2009:2024'!R20)/SQRT(1+$E$1-$C$1)</f>
        <v>0.33928828444302456</v>
      </c>
      <c r="V20" s="24">
        <f>AVERAGE('2007:2024'!S20)</f>
        <v>65.289726478114204</v>
      </c>
      <c r="W20" s="29">
        <f>STDEV('2007:2024'!S20)/SQRT(1+E$1-C$1)</f>
        <v>4.5419737431559684</v>
      </c>
      <c r="X20" s="3"/>
      <c r="Y20">
        <f>MAX('2007:2024'!N20)</f>
        <v>115.14200000000002</v>
      </c>
      <c r="Z20">
        <f>MIN('2007:2024'!N20)</f>
        <v>8.07</v>
      </c>
    </row>
    <row r="21" spans="1:26" x14ac:dyDescent="0.2">
      <c r="A21" s="1" t="s">
        <v>32</v>
      </c>
      <c r="B21" s="24">
        <f>AVERAGE('2007:2024'!B21)</f>
        <v>5.7236117647058808</v>
      </c>
      <c r="C21" s="29">
        <f>STDEV('2007:2024'!B21)/SQRT(1+E$1-C$1)</f>
        <v>0.28125366743756103</v>
      </c>
      <c r="D21" s="24">
        <f>AVERAGE('2007:2024'!C21)</f>
        <v>14.369121568627451</v>
      </c>
      <c r="E21" s="29">
        <f>STDEV('2007:2024'!C21)/SQRT(1+E$1-C$1)</f>
        <v>0.31158698201410312</v>
      </c>
      <c r="F21" s="24">
        <f>AVERAGE('2007:2024'!D21)</f>
        <v>9.7417462131483781</v>
      </c>
      <c r="G21" s="29">
        <f>STDEV('2007:2024'!D21)/SQRT(1+E$1-C$1)</f>
        <v>0.25612980614563891</v>
      </c>
      <c r="H21" s="24">
        <f>MAX('2007:2024'!E21)</f>
        <v>22.97</v>
      </c>
      <c r="I21" s="24">
        <f>MIN('2007:2024'!G21)</f>
        <v>-6.3</v>
      </c>
      <c r="J21" s="24">
        <f>AVERAGE('2007:2024'!I21)</f>
        <v>81.175889177444006</v>
      </c>
      <c r="K21" s="29">
        <f>STDEV('2007:2024'!I21)/SQRT(6)</f>
        <v>2.6544992189696131</v>
      </c>
      <c r="L21" s="24">
        <f>AVERAGE('2007:2024'!J21)</f>
        <v>208.97327811764706</v>
      </c>
      <c r="M21" s="29">
        <f>STDEV('2007:2024'!J21)/SQRT(1+E$1-C$1)</f>
        <v>6.0060925475856397</v>
      </c>
      <c r="N21" s="24">
        <f>AVERAGE('2007:2024'!K21)</f>
        <v>2.1976851307189542</v>
      </c>
      <c r="O21" s="29">
        <f>STDEV('2007:2024'!K21)/SQRT(1+E$1-C$1)</f>
        <v>0.13836546735804697</v>
      </c>
      <c r="P21" s="24">
        <f>AVERAGE('2007:2024'!N21)</f>
        <v>49.71164705882353</v>
      </c>
      <c r="Q21" s="29">
        <f>STDEV('2007:2024'!N21)/SQRT(1+E$1-C$1)</f>
        <v>6.4421999601052802</v>
      </c>
      <c r="R21" s="24">
        <f>AVERAGE('2009:2024'!O21)</f>
        <v>15.933333333333334</v>
      </c>
      <c r="S21" s="29">
        <f>STDEV('2009:2024'!O21)/SQRT(1+$E$1-$C$1)</f>
        <v>0.94056157940673135</v>
      </c>
      <c r="T21" s="24">
        <f>AVERAGE('2009:2024'!R21)</f>
        <v>11.408661666666667</v>
      </c>
      <c r="U21" s="29">
        <f>STDEV('2009:2024'!R21)/SQRT(1+$E$1-$C$1)</f>
        <v>0.23410625247436725</v>
      </c>
      <c r="V21" s="24">
        <f>AVERAGE('2007:2024'!S21)</f>
        <v>32.654073879970895</v>
      </c>
      <c r="W21" s="29">
        <f>STDEV('2007:2024'!S21)/SQRT(1+E$1-C$1)</f>
        <v>2.5167339576441288</v>
      </c>
      <c r="X21" s="3"/>
      <c r="Y21">
        <f>MAX('2007:2024'!N21)</f>
        <v>100.798</v>
      </c>
      <c r="Z21">
        <f>MIN('2007:2024'!N21)</f>
        <v>3.63</v>
      </c>
    </row>
    <row r="22" spans="1:26" ht="13.5" thickBot="1" x14ac:dyDescent="0.25">
      <c r="A22" s="10" t="s">
        <v>33</v>
      </c>
      <c r="B22" s="11">
        <f>AVERAGE('2007:2024'!B22)</f>
        <v>2.7257874762808347</v>
      </c>
      <c r="C22" s="31">
        <f>STDEV('2007:2024'!B22)/SQRT(1+E$1-C$1)</f>
        <v>0.27840918020839822</v>
      </c>
      <c r="D22" s="11">
        <f>AVERAGE('2007:2024'!C22)</f>
        <v>10.503567362428841</v>
      </c>
      <c r="E22" s="31">
        <f>STDEV('2007:2024'!C22)/SQRT(1+E$1-C$1)</f>
        <v>0.30044010294276668</v>
      </c>
      <c r="F22" s="11">
        <f>AVERAGE('2007:2024'!D22)</f>
        <v>6.3657777245077867</v>
      </c>
      <c r="G22" s="31">
        <f>STDEV('2007:2024'!D22)/SQRT(1+E$1-C$1)</f>
        <v>0.24776667515456743</v>
      </c>
      <c r="H22" s="11">
        <f>MAX('2007:2024'!E22)</f>
        <v>19.399999999999999</v>
      </c>
      <c r="I22" s="11">
        <f>MIN('2007:2024'!G22)</f>
        <v>-7.97</v>
      </c>
      <c r="J22" s="11">
        <f>AVERAGE('2007:2024'!I22)</f>
        <v>84.541680484341967</v>
      </c>
      <c r="K22" s="31">
        <f>STDEV('2007:2024'!I22)/SQRT(6)</f>
        <v>1.9667858931840074</v>
      </c>
      <c r="L22" s="11">
        <f>AVERAGE('2007:2024'!J22)</f>
        <v>162.87036329411765</v>
      </c>
      <c r="M22" s="31">
        <f>STDEV('2007:2024'!J22)/SQRT(1+E$1-C$1)</f>
        <v>5.306974113396576</v>
      </c>
      <c r="N22" s="11">
        <f>AVERAGE('2007:2024'!K22)</f>
        <v>2.1462056446566273</v>
      </c>
      <c r="O22" s="31">
        <f>STDEV('2007:2024'!K22)/SQRT(1+E$1-C$1)</f>
        <v>0.11702128410612914</v>
      </c>
      <c r="P22" s="11">
        <f>AVERAGE('2007:2024'!N22)</f>
        <v>27.114352941176467</v>
      </c>
      <c r="Q22" s="31">
        <f>STDEV('2007:2024'!N22)/SQRT(1+E$1-C$1)</f>
        <v>4.6146400989293932</v>
      </c>
      <c r="R22" s="11">
        <f>AVERAGE('2009:2024'!O22)</f>
        <v>13.733333333333333</v>
      </c>
      <c r="S22" s="31">
        <f>STDEV('2009:2024'!O22)/SQRT(1+$E$1-$C$1)</f>
        <v>1.2099674227106962</v>
      </c>
      <c r="T22" s="11">
        <f>AVERAGE('2009:2024'!R22)</f>
        <v>7.4289064916495082</v>
      </c>
      <c r="U22" s="31">
        <f>STDEV('2009:2024'!R22)/SQRT(1+$E$1-$C$1)</f>
        <v>0.22015536141876615</v>
      </c>
      <c r="V22" s="11">
        <f>AVERAGE('2007:2024'!S22)</f>
        <v>22.755136463070809</v>
      </c>
      <c r="W22" s="31">
        <f>STDEV('2007:2024'!S22)/SQRT(1+E$1-C$1)</f>
        <v>1.6620504617160872</v>
      </c>
      <c r="X22" s="3"/>
      <c r="Y22" s="47">
        <f>MAX('2007:2024'!N22)</f>
        <v>65.650000000000006</v>
      </c>
      <c r="Z22" s="47">
        <f>MIN('2007:2024'!N22)</f>
        <v>3.6360000000000001</v>
      </c>
    </row>
    <row r="23" spans="1:26" ht="13.5" thickTop="1" x14ac:dyDescent="0.2">
      <c r="A23" s="1" t="s">
        <v>34</v>
      </c>
      <c r="B23" s="32">
        <f>AVERAGE(B11:B22)</f>
        <v>8.7899213276764421</v>
      </c>
      <c r="C23" s="32"/>
      <c r="D23" s="32">
        <f>AVERAGE(D11:D22)</f>
        <v>20.405725041124544</v>
      </c>
      <c r="E23" s="32"/>
      <c r="F23" s="32">
        <f>AVERAGE(F11:F22)</f>
        <v>14.156481154563499</v>
      </c>
      <c r="G23" s="32"/>
      <c r="H23" s="32">
        <f>MAX(H11:H22)</f>
        <v>42.64</v>
      </c>
      <c r="I23" s="32">
        <f>MIN(I11:I22)</f>
        <v>-7.97</v>
      </c>
      <c r="J23" s="32">
        <f>AVERAGE(J11:J22)</f>
        <v>68.613737511758671</v>
      </c>
      <c r="K23" s="33"/>
      <c r="L23" s="34">
        <f>SUM(L11:L22)</f>
        <v>5604.5219015849671</v>
      </c>
      <c r="M23" s="34"/>
      <c r="N23" s="32">
        <f>AVERAGE(N11:N22)</f>
        <v>2.3375819819017152</v>
      </c>
      <c r="O23" s="32"/>
      <c r="P23" s="34">
        <f>SUM(P11:P22)</f>
        <v>426.12237050653596</v>
      </c>
      <c r="Q23" s="32"/>
      <c r="R23" s="32">
        <f>AVERAGE(R11:R22)</f>
        <v>9.9173611111111111</v>
      </c>
      <c r="S23" s="32"/>
      <c r="T23" s="32">
        <f>AVERAGE(T11:T22)</f>
        <v>16.712992264853245</v>
      </c>
      <c r="U23" s="32"/>
      <c r="V23" s="34">
        <f>SUM(V11:V22)</f>
        <v>1058.9056024427816</v>
      </c>
      <c r="W23" s="32"/>
      <c r="X23" s="3"/>
      <c r="Y23">
        <f>MAX(Y11:Y22)</f>
        <v>154.53</v>
      </c>
      <c r="Z23">
        <f>MIN(Z11:Z22)</f>
        <v>0</v>
      </c>
    </row>
    <row r="24" spans="1:26" ht="14.25" x14ac:dyDescent="0.2">
      <c r="A24" s="3"/>
      <c r="B24" s="35"/>
      <c r="C24" s="35"/>
      <c r="D24" s="35"/>
      <c r="E24" s="35"/>
      <c r="F24" s="35"/>
      <c r="G24" s="22"/>
      <c r="H24" s="22"/>
      <c r="I24" s="22"/>
      <c r="J24" s="22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"/>
    </row>
  </sheetData>
  <phoneticPr fontId="5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45</v>
      </c>
    </row>
    <row r="2" spans="1:19" x14ac:dyDescent="0.2">
      <c r="B2" s="1" t="s">
        <v>46</v>
      </c>
    </row>
    <row r="3" spans="1:19" x14ac:dyDescent="0.2">
      <c r="B3" s="2"/>
    </row>
    <row r="4" spans="1:19" x14ac:dyDescent="0.2">
      <c r="B4" s="3" t="s">
        <v>1</v>
      </c>
    </row>
    <row r="5" spans="1:19" x14ac:dyDescent="0.2">
      <c r="B5" s="3" t="s">
        <v>2</v>
      </c>
    </row>
    <row r="6" spans="1:19" x14ac:dyDescent="0.2">
      <c r="B6" s="1"/>
    </row>
    <row r="7" spans="1:19" x14ac:dyDescent="0.2">
      <c r="B7" s="1"/>
    </row>
    <row r="9" spans="1:19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19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19" x14ac:dyDescent="0.2">
      <c r="A11" s="1" t="s">
        <v>22</v>
      </c>
      <c r="B11" s="7">
        <v>1.5858064516129029</v>
      </c>
      <c r="C11" s="7">
        <v>12.276451612903225</v>
      </c>
      <c r="D11" s="7">
        <v>6.4464516129032239</v>
      </c>
      <c r="E11" s="7">
        <v>17.84</v>
      </c>
      <c r="F11" s="8">
        <v>42010</v>
      </c>
      <c r="G11" s="7">
        <v>-3.65</v>
      </c>
      <c r="H11" s="8">
        <v>42005</v>
      </c>
      <c r="I11" s="7">
        <v>80.105806451612892</v>
      </c>
      <c r="J11" s="7">
        <v>226.36</v>
      </c>
      <c r="K11" s="7">
        <v>1.8738709677419354</v>
      </c>
      <c r="L11" s="7">
        <v>16.03</v>
      </c>
      <c r="M11" s="8">
        <v>42020</v>
      </c>
      <c r="N11" s="7">
        <v>14.33</v>
      </c>
      <c r="O11" s="9">
        <v>13</v>
      </c>
      <c r="P11" s="7">
        <v>4.6500000000000004</v>
      </c>
      <c r="Q11" s="8">
        <v>42020</v>
      </c>
      <c r="R11" s="7">
        <v>6.6448387096774191</v>
      </c>
      <c r="S11" s="7">
        <v>30.708811372872621</v>
      </c>
    </row>
    <row r="12" spans="1:19" x14ac:dyDescent="0.2">
      <c r="A12" s="1" t="s">
        <v>23</v>
      </c>
      <c r="B12" s="7">
        <v>2.7634482758620691</v>
      </c>
      <c r="C12" s="7">
        <v>13.461379310344828</v>
      </c>
      <c r="D12" s="7">
        <v>7.7272413793103452</v>
      </c>
      <c r="E12" s="7">
        <v>20.02</v>
      </c>
      <c r="F12" s="8">
        <v>41697</v>
      </c>
      <c r="G12" s="7">
        <v>-2.98</v>
      </c>
      <c r="H12" s="8">
        <v>41683</v>
      </c>
      <c r="I12" s="7">
        <v>79.463103448275859</v>
      </c>
      <c r="J12" s="7">
        <v>260.63</v>
      </c>
      <c r="K12" s="7">
        <v>1.9710344827586206</v>
      </c>
      <c r="L12" s="7">
        <v>12.68</v>
      </c>
      <c r="M12" s="8">
        <v>41673</v>
      </c>
      <c r="N12" s="7">
        <v>13.12</v>
      </c>
      <c r="O12" s="9">
        <v>12</v>
      </c>
      <c r="P12" s="7">
        <v>4.8499999999999996</v>
      </c>
      <c r="Q12" s="8">
        <v>41697</v>
      </c>
      <c r="R12" s="7">
        <v>8.2255172413793112</v>
      </c>
      <c r="S12" s="7">
        <v>38.971731678888993</v>
      </c>
    </row>
    <row r="13" spans="1:19" x14ac:dyDescent="0.2">
      <c r="A13" s="1" t="s">
        <v>24</v>
      </c>
      <c r="B13" s="7">
        <v>4.2161290322580642</v>
      </c>
      <c r="C13" s="7">
        <v>14.802580645161289</v>
      </c>
      <c r="D13" s="7">
        <v>9.2154838709677431</v>
      </c>
      <c r="E13" s="7">
        <v>21.9</v>
      </c>
      <c r="F13" s="8">
        <v>41713</v>
      </c>
      <c r="G13" s="7">
        <v>-0.05</v>
      </c>
      <c r="H13" s="8">
        <v>41702</v>
      </c>
      <c r="I13" s="7">
        <v>69.115483870967736</v>
      </c>
      <c r="J13" s="7">
        <v>438.19</v>
      </c>
      <c r="K13" s="7">
        <v>3.7390322580645159</v>
      </c>
      <c r="L13" s="7">
        <v>17.29</v>
      </c>
      <c r="M13" s="8">
        <v>41722</v>
      </c>
      <c r="N13" s="7">
        <v>39.78</v>
      </c>
      <c r="O13" s="9">
        <v>14</v>
      </c>
      <c r="P13" s="7">
        <v>5.45</v>
      </c>
      <c r="Q13" s="8">
        <v>41708</v>
      </c>
      <c r="R13" s="7">
        <v>10.033225806451613</v>
      </c>
      <c r="S13" s="7">
        <v>81.591237538216092</v>
      </c>
    </row>
    <row r="14" spans="1:19" x14ac:dyDescent="0.2">
      <c r="A14" s="1" t="s">
        <v>25</v>
      </c>
      <c r="B14" s="7">
        <v>7.0573333333333323</v>
      </c>
      <c r="C14" s="7">
        <v>19.291</v>
      </c>
      <c r="D14" s="7">
        <v>12.872999999999998</v>
      </c>
      <c r="E14" s="7">
        <v>28.67</v>
      </c>
      <c r="F14" s="8">
        <v>41755</v>
      </c>
      <c r="G14" s="7">
        <v>0.42</v>
      </c>
      <c r="H14" s="8">
        <v>41744</v>
      </c>
      <c r="I14" s="7">
        <v>62.287333333333336</v>
      </c>
      <c r="J14" s="7">
        <v>597.52</v>
      </c>
      <c r="K14" s="7">
        <v>2.9556666666666667</v>
      </c>
      <c r="L14" s="7">
        <v>17.27</v>
      </c>
      <c r="M14" s="8">
        <v>41747</v>
      </c>
      <c r="N14" s="7">
        <v>31.1</v>
      </c>
      <c r="O14" s="9">
        <v>14</v>
      </c>
      <c r="P14" s="7">
        <v>13.13</v>
      </c>
      <c r="Q14" s="8">
        <v>41739</v>
      </c>
      <c r="R14" s="7">
        <v>14.263333333333337</v>
      </c>
      <c r="S14" s="7">
        <v>115.14745666596897</v>
      </c>
    </row>
    <row r="15" spans="1:19" x14ac:dyDescent="0.2">
      <c r="A15" s="1" t="s">
        <v>26</v>
      </c>
      <c r="B15" s="7">
        <v>10.682580645161289</v>
      </c>
      <c r="C15" s="7">
        <v>21.103870967741937</v>
      </c>
      <c r="D15" s="7">
        <v>15.345161290322581</v>
      </c>
      <c r="E15" s="7">
        <v>27.8</v>
      </c>
      <c r="F15" s="8">
        <v>41762</v>
      </c>
      <c r="G15" s="7">
        <v>5.61</v>
      </c>
      <c r="H15" s="8">
        <v>41760</v>
      </c>
      <c r="I15" s="7">
        <v>73.421612903225807</v>
      </c>
      <c r="J15" s="7">
        <v>565.66999999999996</v>
      </c>
      <c r="K15" s="7">
        <v>1.8996774193548387</v>
      </c>
      <c r="L15" s="7">
        <v>10.050000000000001</v>
      </c>
      <c r="M15" s="8">
        <v>41766</v>
      </c>
      <c r="N15" s="7">
        <v>154.53</v>
      </c>
      <c r="O15" s="9">
        <v>25</v>
      </c>
      <c r="P15" s="7">
        <v>28.28</v>
      </c>
      <c r="Q15" s="8">
        <v>41769</v>
      </c>
      <c r="R15" s="7">
        <v>17.145806451612902</v>
      </c>
      <c r="S15" s="7">
        <v>111.72392013838608</v>
      </c>
    </row>
    <row r="16" spans="1:19" x14ac:dyDescent="0.2">
      <c r="A16" s="1" t="s">
        <v>27</v>
      </c>
      <c r="B16" s="7">
        <v>13.550666666666666</v>
      </c>
      <c r="C16" s="7">
        <v>25.543999999999993</v>
      </c>
      <c r="D16" s="7">
        <v>19.064666666666668</v>
      </c>
      <c r="E16" s="7">
        <v>34.380000000000003</v>
      </c>
      <c r="F16" s="8">
        <v>41811</v>
      </c>
      <c r="G16" s="7">
        <v>8.34</v>
      </c>
      <c r="H16" s="8">
        <v>41808</v>
      </c>
      <c r="I16" s="7">
        <v>64.561000000000007</v>
      </c>
      <c r="J16" s="7">
        <v>723.61</v>
      </c>
      <c r="K16" s="7">
        <v>2.3456666666666663</v>
      </c>
      <c r="L16" s="7">
        <v>13.03</v>
      </c>
      <c r="M16" s="8">
        <v>41813</v>
      </c>
      <c r="N16" s="7">
        <v>33.74</v>
      </c>
      <c r="O16" s="9">
        <v>10</v>
      </c>
      <c r="P16" s="7">
        <v>12.32</v>
      </c>
      <c r="Q16" s="8">
        <v>41791</v>
      </c>
      <c r="R16" s="7">
        <v>21.04366666666667</v>
      </c>
      <c r="S16" s="7">
        <v>154.32970377726571</v>
      </c>
    </row>
    <row r="17" spans="1:19" x14ac:dyDescent="0.2">
      <c r="A17" s="1" t="s">
        <v>28</v>
      </c>
      <c r="B17" s="7">
        <v>14.669677419354841</v>
      </c>
      <c r="C17" s="7">
        <v>29.503548387096767</v>
      </c>
      <c r="D17" s="7">
        <v>21.75741935483871</v>
      </c>
      <c r="E17" s="7">
        <v>35.44</v>
      </c>
      <c r="F17" s="8">
        <v>41850</v>
      </c>
      <c r="G17" s="7">
        <v>9.73</v>
      </c>
      <c r="H17" s="8">
        <v>41824</v>
      </c>
      <c r="I17" s="7">
        <v>57.654838709677421</v>
      </c>
      <c r="J17" s="7">
        <v>814.23</v>
      </c>
      <c r="K17" s="7">
        <v>2.0358064516129031</v>
      </c>
      <c r="L17" s="7">
        <v>17.309999999999999</v>
      </c>
      <c r="M17" s="8">
        <v>41843</v>
      </c>
      <c r="N17" s="7">
        <v>18.38</v>
      </c>
      <c r="O17" s="9">
        <v>6</v>
      </c>
      <c r="P17" s="7">
        <v>9.6999999999999993</v>
      </c>
      <c r="Q17" s="8">
        <v>41832</v>
      </c>
      <c r="R17" s="7">
        <v>25.873225806451607</v>
      </c>
      <c r="S17" s="7">
        <v>178.84424508504475</v>
      </c>
    </row>
    <row r="18" spans="1:19" x14ac:dyDescent="0.2">
      <c r="A18" s="1" t="s">
        <v>29</v>
      </c>
      <c r="B18" s="7">
        <v>15.280322580645159</v>
      </c>
      <c r="C18" s="7">
        <v>29.998064516129027</v>
      </c>
      <c r="D18" s="7">
        <v>21.979032258064521</v>
      </c>
      <c r="E18" s="7">
        <v>36.51</v>
      </c>
      <c r="F18" s="8">
        <v>41857</v>
      </c>
      <c r="G18" s="7">
        <v>10</v>
      </c>
      <c r="H18" s="8">
        <v>41875</v>
      </c>
      <c r="I18" s="7">
        <v>57.310645161290324</v>
      </c>
      <c r="J18" s="7">
        <v>716.02</v>
      </c>
      <c r="K18" s="7">
        <v>1.941612903225806</v>
      </c>
      <c r="L18" s="7">
        <v>12.27</v>
      </c>
      <c r="M18" s="8">
        <v>41856</v>
      </c>
      <c r="N18" s="7">
        <v>3.64</v>
      </c>
      <c r="O18" s="9">
        <v>2</v>
      </c>
      <c r="P18" s="7">
        <v>2.83</v>
      </c>
      <c r="Q18" s="8">
        <v>41865</v>
      </c>
      <c r="R18" s="7">
        <v>26.660967741935483</v>
      </c>
      <c r="S18" s="7">
        <v>163.62441019944214</v>
      </c>
    </row>
    <row r="19" spans="1:19" x14ac:dyDescent="0.2">
      <c r="A19" s="1" t="s">
        <v>30</v>
      </c>
      <c r="B19" s="7">
        <v>12.047666666666666</v>
      </c>
      <c r="C19" s="7">
        <v>25.030999999999999</v>
      </c>
      <c r="D19" s="7">
        <v>17.947000000000003</v>
      </c>
      <c r="E19" s="7">
        <v>31.31</v>
      </c>
      <c r="F19" s="8">
        <v>41884</v>
      </c>
      <c r="G19" s="7">
        <v>5.35</v>
      </c>
      <c r="H19" s="8">
        <v>41909</v>
      </c>
      <c r="I19" s="7">
        <v>63.14800000000001</v>
      </c>
      <c r="J19" s="7">
        <v>511.63</v>
      </c>
      <c r="K19" s="7">
        <v>2.0486666666666671</v>
      </c>
      <c r="L19" s="7">
        <v>10.84</v>
      </c>
      <c r="M19" s="8">
        <v>41890</v>
      </c>
      <c r="N19" s="7">
        <v>20.399999999999999</v>
      </c>
      <c r="O19" s="9">
        <v>4</v>
      </c>
      <c r="P19" s="7">
        <v>10.5</v>
      </c>
      <c r="Q19" s="8">
        <v>41891</v>
      </c>
      <c r="R19" s="7">
        <v>21.602000000000007</v>
      </c>
      <c r="S19" s="7">
        <v>108.66134401587595</v>
      </c>
    </row>
    <row r="20" spans="1:19" x14ac:dyDescent="0.2">
      <c r="A20" s="1" t="s">
        <v>31</v>
      </c>
      <c r="B20" s="7">
        <v>7.7022580645161289</v>
      </c>
      <c r="C20" s="7">
        <v>18.66645161290322</v>
      </c>
      <c r="D20" s="7">
        <v>12.753225806451617</v>
      </c>
      <c r="E20" s="7">
        <v>24.73</v>
      </c>
      <c r="F20" s="8">
        <v>41926</v>
      </c>
      <c r="G20" s="7">
        <v>0.49</v>
      </c>
      <c r="H20" s="8">
        <v>41936</v>
      </c>
      <c r="I20" s="7">
        <v>74.11032258064516</v>
      </c>
      <c r="J20" s="7">
        <v>326.10000000000002</v>
      </c>
      <c r="K20" s="7">
        <v>1.7854838709677423</v>
      </c>
      <c r="L20" s="7">
        <v>12.25</v>
      </c>
      <c r="M20" s="8">
        <v>41941</v>
      </c>
      <c r="N20" s="7">
        <v>51.52</v>
      </c>
      <c r="O20" s="9">
        <v>13</v>
      </c>
      <c r="P20" s="7">
        <v>11.11</v>
      </c>
      <c r="Q20" s="8">
        <v>41933</v>
      </c>
      <c r="R20" s="7">
        <v>15.331612903225807</v>
      </c>
      <c r="S20" s="7">
        <v>57.727633139993799</v>
      </c>
    </row>
    <row r="21" spans="1:19" x14ac:dyDescent="0.2">
      <c r="A21" s="1" t="s">
        <v>32</v>
      </c>
      <c r="B21" s="7">
        <v>4.6536666666666662</v>
      </c>
      <c r="C21" s="7">
        <v>11.809333333333337</v>
      </c>
      <c r="D21" s="7">
        <v>8.1419999999999995</v>
      </c>
      <c r="E21" s="7">
        <v>15.19</v>
      </c>
      <c r="F21" s="8">
        <v>41964</v>
      </c>
      <c r="G21" s="7">
        <v>-2.84</v>
      </c>
      <c r="H21" s="8">
        <v>41971</v>
      </c>
      <c r="I21" s="7">
        <v>77.62166666666667</v>
      </c>
      <c r="J21" s="7">
        <v>211.72</v>
      </c>
      <c r="K21" s="7">
        <v>2.6739999999999999</v>
      </c>
      <c r="L21" s="7">
        <v>13.07</v>
      </c>
      <c r="M21" s="8">
        <v>41972</v>
      </c>
      <c r="N21" s="7">
        <v>75.94</v>
      </c>
      <c r="O21" s="9">
        <v>10</v>
      </c>
      <c r="P21" s="7">
        <v>54.94</v>
      </c>
      <c r="Q21" s="8">
        <v>41945</v>
      </c>
      <c r="R21" s="7">
        <v>8.9293333333333305</v>
      </c>
      <c r="S21" s="7">
        <v>35.490833912426837</v>
      </c>
    </row>
    <row r="22" spans="1:19" ht="13.5" thickBot="1" x14ac:dyDescent="0.25">
      <c r="A22" s="10" t="s">
        <v>33</v>
      </c>
      <c r="B22" s="11">
        <v>2.5880645161290325</v>
      </c>
      <c r="C22" s="11">
        <v>8.5458064516129024</v>
      </c>
      <c r="D22" s="11">
        <v>5.2887096774193552</v>
      </c>
      <c r="E22" s="11">
        <v>13.45</v>
      </c>
      <c r="F22" s="12">
        <v>41978</v>
      </c>
      <c r="G22" s="11">
        <v>-3.91</v>
      </c>
      <c r="H22" s="12">
        <v>41998</v>
      </c>
      <c r="I22" s="11">
        <v>84.139354838709664</v>
      </c>
      <c r="J22" s="11">
        <v>136.22999999999999</v>
      </c>
      <c r="K22" s="11">
        <v>2.5451612903225804</v>
      </c>
      <c r="L22" s="11">
        <v>12.17</v>
      </c>
      <c r="M22" s="12">
        <v>41989</v>
      </c>
      <c r="N22" s="11">
        <v>65.650000000000006</v>
      </c>
      <c r="O22" s="13">
        <v>18</v>
      </c>
      <c r="P22" s="11">
        <v>20.399999999999999</v>
      </c>
      <c r="Q22" s="12">
        <v>41982</v>
      </c>
      <c r="R22" s="11">
        <v>5.8458064516129031</v>
      </c>
      <c r="S22" s="11">
        <v>25.038730384761056</v>
      </c>
    </row>
    <row r="23" spans="1:19" ht="13.5" thickTop="1" x14ac:dyDescent="0.2">
      <c r="A23" s="1" t="s">
        <v>34</v>
      </c>
      <c r="B23" s="7">
        <v>8.0664683599060698</v>
      </c>
      <c r="C23" s="7">
        <v>19.169457236435544</v>
      </c>
      <c r="D23" s="7">
        <v>13.21161599307873</v>
      </c>
      <c r="E23" s="7">
        <v>36.51</v>
      </c>
      <c r="F23" s="8">
        <v>39666</v>
      </c>
      <c r="G23" s="7">
        <v>-3.91</v>
      </c>
      <c r="H23" s="8">
        <v>39807</v>
      </c>
      <c r="I23" s="7">
        <v>70.244930663700401</v>
      </c>
      <c r="J23" s="7">
        <v>5527.91</v>
      </c>
      <c r="K23" s="7">
        <v>2.3179733036707453</v>
      </c>
      <c r="L23" s="7">
        <v>17.309999999999999</v>
      </c>
      <c r="M23" s="8">
        <v>39652</v>
      </c>
      <c r="N23" s="7">
        <v>522.13</v>
      </c>
      <c r="O23" s="9">
        <v>141</v>
      </c>
      <c r="P23" s="7">
        <v>54.94</v>
      </c>
      <c r="Q23" s="8">
        <v>39754</v>
      </c>
      <c r="R23" s="7">
        <v>15.133277870473364</v>
      </c>
      <c r="S23" s="7">
        <v>1101.8600579091428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-1.44</v>
      </c>
      <c r="G28" s="3" t="s">
        <v>17</v>
      </c>
      <c r="H28" s="15">
        <v>39779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-0.05</v>
      </c>
      <c r="G29" s="3" t="s">
        <v>17</v>
      </c>
      <c r="H29" s="15">
        <v>39511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268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10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10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11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0</v>
      </c>
      <c r="G37" s="3" t="s">
        <v>39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O7" sqref="O7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53" t="s">
        <v>81</v>
      </c>
      <c r="B2" s="53" t="s">
        <v>82</v>
      </c>
      <c r="C2" s="2" t="s">
        <v>83</v>
      </c>
    </row>
    <row r="3" spans="1:3" x14ac:dyDescent="0.2">
      <c r="A3" s="54" t="s">
        <v>3</v>
      </c>
      <c r="B3" s="55" t="s">
        <v>49</v>
      </c>
      <c r="C3" t="s">
        <v>84</v>
      </c>
    </row>
    <row r="4" spans="1:3" x14ac:dyDescent="0.2">
      <c r="A4" s="54" t="s">
        <v>4</v>
      </c>
      <c r="B4" s="55" t="s">
        <v>49</v>
      </c>
      <c r="C4" t="s">
        <v>85</v>
      </c>
    </row>
    <row r="5" spans="1:3" x14ac:dyDescent="0.2">
      <c r="A5" s="54" t="s">
        <v>5</v>
      </c>
      <c r="B5" s="55" t="s">
        <v>49</v>
      </c>
      <c r="C5" t="s">
        <v>86</v>
      </c>
    </row>
    <row r="6" spans="1:3" x14ac:dyDescent="0.2">
      <c r="A6" s="54" t="s">
        <v>6</v>
      </c>
      <c r="B6" s="55" t="s">
        <v>49</v>
      </c>
      <c r="C6" t="s">
        <v>87</v>
      </c>
    </row>
    <row r="7" spans="1:3" x14ac:dyDescent="0.2">
      <c r="A7" s="54" t="s">
        <v>7</v>
      </c>
      <c r="B7" s="55"/>
      <c r="C7" t="s">
        <v>88</v>
      </c>
    </row>
    <row r="8" spans="1:3" x14ac:dyDescent="0.2">
      <c r="A8" s="54" t="s">
        <v>8</v>
      </c>
      <c r="B8" s="55" t="s">
        <v>49</v>
      </c>
      <c r="C8" t="s">
        <v>89</v>
      </c>
    </row>
    <row r="9" spans="1:3" x14ac:dyDescent="0.2">
      <c r="A9" s="54" t="s">
        <v>7</v>
      </c>
      <c r="B9" s="55"/>
      <c r="C9" t="s">
        <v>90</v>
      </c>
    </row>
    <row r="10" spans="1:3" x14ac:dyDescent="0.2">
      <c r="A10" s="54" t="s">
        <v>9</v>
      </c>
      <c r="B10" s="55" t="s">
        <v>91</v>
      </c>
      <c r="C10" t="s">
        <v>92</v>
      </c>
    </row>
    <row r="11" spans="1:3" x14ac:dyDescent="0.2">
      <c r="A11" s="54" t="s">
        <v>10</v>
      </c>
      <c r="B11" s="55" t="s">
        <v>19</v>
      </c>
      <c r="C11" t="s">
        <v>93</v>
      </c>
    </row>
    <row r="12" spans="1:3" x14ac:dyDescent="0.2">
      <c r="A12" s="54" t="s">
        <v>11</v>
      </c>
      <c r="B12" s="55" t="s">
        <v>20</v>
      </c>
      <c r="C12" t="s">
        <v>94</v>
      </c>
    </row>
    <row r="13" spans="1:3" x14ac:dyDescent="0.2">
      <c r="A13" s="54" t="s">
        <v>95</v>
      </c>
      <c r="B13" s="55" t="s">
        <v>20</v>
      </c>
      <c r="C13" t="s">
        <v>96</v>
      </c>
    </row>
    <row r="14" spans="1:3" x14ac:dyDescent="0.2">
      <c r="A14" s="54" t="s">
        <v>7</v>
      </c>
      <c r="B14" s="55"/>
      <c r="C14" t="s">
        <v>97</v>
      </c>
    </row>
    <row r="15" spans="1:3" x14ac:dyDescent="0.2">
      <c r="A15" s="54" t="s">
        <v>13</v>
      </c>
      <c r="B15" s="55" t="s">
        <v>70</v>
      </c>
      <c r="C15" t="s">
        <v>98</v>
      </c>
    </row>
    <row r="16" spans="1:3" x14ac:dyDescent="0.2">
      <c r="A16" s="54" t="s">
        <v>14</v>
      </c>
      <c r="B16" s="55"/>
      <c r="C16" t="s">
        <v>99</v>
      </c>
    </row>
    <row r="17" spans="1:4" x14ac:dyDescent="0.2">
      <c r="A17" s="54" t="s">
        <v>15</v>
      </c>
      <c r="B17" s="55" t="s">
        <v>70</v>
      </c>
      <c r="C17" t="s">
        <v>100</v>
      </c>
    </row>
    <row r="18" spans="1:4" x14ac:dyDescent="0.2">
      <c r="A18" s="54" t="s">
        <v>7</v>
      </c>
      <c r="B18" s="55"/>
      <c r="C18" t="s">
        <v>101</v>
      </c>
    </row>
    <row r="19" spans="1:4" x14ac:dyDescent="0.2">
      <c r="A19" s="54" t="s">
        <v>65</v>
      </c>
      <c r="B19" s="56" t="s">
        <v>17</v>
      </c>
      <c r="C19" t="s">
        <v>102</v>
      </c>
    </row>
    <row r="20" spans="1:4" x14ac:dyDescent="0.2">
      <c r="A20" s="54" t="s">
        <v>103</v>
      </c>
      <c r="B20" s="55" t="s">
        <v>70</v>
      </c>
      <c r="C20" t="s">
        <v>104</v>
      </c>
      <c r="D20" t="s">
        <v>105</v>
      </c>
    </row>
    <row r="24" spans="1:4" x14ac:dyDescent="0.2">
      <c r="A24" s="14"/>
      <c r="B24" s="14"/>
    </row>
    <row r="25" spans="1:4" x14ac:dyDescent="0.2">
      <c r="A25" s="3"/>
      <c r="B25" s="3"/>
    </row>
    <row r="26" spans="1:4" x14ac:dyDescent="0.2">
      <c r="A26" s="3"/>
      <c r="B26" s="3"/>
    </row>
    <row r="27" spans="1:4" x14ac:dyDescent="0.2">
      <c r="A27" s="3"/>
      <c r="B27" s="3"/>
    </row>
    <row r="28" spans="1:4" x14ac:dyDescent="0.2">
      <c r="A28" s="3"/>
      <c r="B28" s="3"/>
    </row>
    <row r="29" spans="1:4" x14ac:dyDescent="0.2">
      <c r="A29" s="3"/>
      <c r="B29" s="3"/>
    </row>
    <row r="30" spans="1:4" x14ac:dyDescent="0.2">
      <c r="A30" s="14"/>
      <c r="B30" s="14"/>
    </row>
    <row r="31" spans="1:4" x14ac:dyDescent="0.2">
      <c r="A31" s="3"/>
      <c r="B31" s="3"/>
    </row>
    <row r="32" spans="1:4" x14ac:dyDescent="0.2">
      <c r="A32" s="3"/>
    </row>
    <row r="33" spans="1:2" x14ac:dyDescent="0.2">
      <c r="A33" s="3"/>
    </row>
    <row r="34" spans="1:2" x14ac:dyDescent="0.2">
      <c r="A34" s="3"/>
      <c r="B34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opLeftCell="B1"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47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45</v>
      </c>
    </row>
    <row r="7" spans="1:19" x14ac:dyDescent="0.2">
      <c r="B7" s="1" t="s">
        <v>60</v>
      </c>
    </row>
    <row r="9" spans="1:19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19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19" x14ac:dyDescent="0.2">
      <c r="A11" s="1" t="s">
        <v>22</v>
      </c>
      <c r="B11" s="7">
        <v>0.56193548387096781</v>
      </c>
      <c r="C11" s="7">
        <v>8.8364516129032236</v>
      </c>
      <c r="D11" s="7">
        <v>4.2551612903225804</v>
      </c>
      <c r="E11" s="7">
        <v>18.25</v>
      </c>
      <c r="F11" s="8">
        <v>42027</v>
      </c>
      <c r="G11" s="7">
        <v>-3.92</v>
      </c>
      <c r="H11" s="8">
        <v>42016</v>
      </c>
      <c r="I11" s="7">
        <v>83.931935483870959</v>
      </c>
      <c r="J11" s="7">
        <v>193.19</v>
      </c>
      <c r="K11" s="7">
        <v>2.2687096774193543</v>
      </c>
      <c r="L11" s="7">
        <v>20.6</v>
      </c>
      <c r="M11" s="8">
        <v>42028</v>
      </c>
      <c r="N11" s="7">
        <v>46.26</v>
      </c>
      <c r="O11" s="9">
        <v>18</v>
      </c>
      <c r="P11" s="7">
        <v>16.77</v>
      </c>
      <c r="Q11" s="8">
        <v>42031</v>
      </c>
      <c r="R11" s="7">
        <v>4.8099999999999996</v>
      </c>
      <c r="S11" s="7">
        <v>27.00109798644117</v>
      </c>
    </row>
    <row r="12" spans="1:19" x14ac:dyDescent="0.2">
      <c r="A12" s="1" t="s">
        <v>23</v>
      </c>
      <c r="B12" s="7">
        <v>2.2528571428571427</v>
      </c>
      <c r="C12" s="7">
        <v>11.79</v>
      </c>
      <c r="D12" s="7">
        <v>6.6928571428571422</v>
      </c>
      <c r="E12" s="7">
        <v>16.239999999999998</v>
      </c>
      <c r="F12" s="8">
        <v>41697</v>
      </c>
      <c r="G12" s="7">
        <v>-2.4500000000000002</v>
      </c>
      <c r="H12" s="8">
        <v>41697</v>
      </c>
      <c r="I12" s="7">
        <v>71.2457142857143</v>
      </c>
      <c r="J12" s="7">
        <v>310.14</v>
      </c>
      <c r="K12" s="7">
        <v>3.5567857142857142</v>
      </c>
      <c r="L12" s="7">
        <v>17.48</v>
      </c>
      <c r="M12" s="8">
        <v>41681</v>
      </c>
      <c r="N12" s="7">
        <v>12.92</v>
      </c>
      <c r="O12" s="9">
        <v>6</v>
      </c>
      <c r="P12" s="7">
        <v>5.25</v>
      </c>
      <c r="Q12" s="8">
        <v>41676</v>
      </c>
      <c r="R12" s="7">
        <v>6.6210714285714278</v>
      </c>
      <c r="S12" s="7">
        <v>51.713831575442697</v>
      </c>
    </row>
    <row r="13" spans="1:19" x14ac:dyDescent="0.2">
      <c r="A13" s="1" t="s">
        <v>24</v>
      </c>
      <c r="B13" s="7">
        <v>3.898387096774194</v>
      </c>
      <c r="C13" s="7">
        <v>16.493870967741938</v>
      </c>
      <c r="D13" s="7">
        <v>9.7719354838709691</v>
      </c>
      <c r="E13" s="7">
        <v>24.15</v>
      </c>
      <c r="F13" s="8">
        <v>41718</v>
      </c>
      <c r="G13" s="7">
        <v>-0.51</v>
      </c>
      <c r="H13" s="8">
        <v>41708</v>
      </c>
      <c r="I13" s="7">
        <v>61.081612903225803</v>
      </c>
      <c r="J13" s="7">
        <v>507.58</v>
      </c>
      <c r="K13" s="7">
        <v>3.0732258064516138</v>
      </c>
      <c r="L13" s="7">
        <v>16.54</v>
      </c>
      <c r="M13" s="8">
        <v>41703</v>
      </c>
      <c r="N13" s="7">
        <v>22.62</v>
      </c>
      <c r="O13" s="9">
        <v>6</v>
      </c>
      <c r="P13" s="7">
        <v>11.92</v>
      </c>
      <c r="Q13" s="8">
        <v>41703</v>
      </c>
      <c r="R13" s="7">
        <v>10.234838709677421</v>
      </c>
      <c r="S13" s="7">
        <v>92.919112348497407</v>
      </c>
    </row>
    <row r="14" spans="1:19" x14ac:dyDescent="0.2">
      <c r="A14" s="1" t="s">
        <v>25</v>
      </c>
      <c r="B14" s="7">
        <v>6.0830000000000002</v>
      </c>
      <c r="C14" s="7">
        <v>17.060666666666663</v>
      </c>
      <c r="D14" s="7">
        <v>11.276000000000002</v>
      </c>
      <c r="E14" s="7">
        <v>27.07</v>
      </c>
      <c r="F14" s="8">
        <v>41753</v>
      </c>
      <c r="G14" s="7">
        <v>2.35</v>
      </c>
      <c r="H14" s="8">
        <v>41738</v>
      </c>
      <c r="I14" s="7">
        <v>66.366</v>
      </c>
      <c r="J14" s="7">
        <v>533.74</v>
      </c>
      <c r="K14" s="7">
        <v>3.0273333333333334</v>
      </c>
      <c r="L14" s="7">
        <v>13.78</v>
      </c>
      <c r="M14" s="8">
        <v>41739</v>
      </c>
      <c r="N14" s="7">
        <v>41.62</v>
      </c>
      <c r="O14" s="9">
        <v>13</v>
      </c>
      <c r="P14" s="7">
        <v>18.579999999999998</v>
      </c>
      <c r="Q14" s="8">
        <v>41739</v>
      </c>
      <c r="R14" s="7">
        <v>13.024000000000001</v>
      </c>
      <c r="S14" s="7">
        <v>99.344011577740972</v>
      </c>
    </row>
    <row r="15" spans="1:19" x14ac:dyDescent="0.2">
      <c r="A15" s="1" t="s">
        <v>26</v>
      </c>
      <c r="B15" s="7">
        <v>11.310967741935483</v>
      </c>
      <c r="C15" s="7">
        <v>24.50516129032258</v>
      </c>
      <c r="D15" s="7">
        <v>17.440967741935491</v>
      </c>
      <c r="E15" s="7">
        <v>30.85</v>
      </c>
      <c r="F15" s="8">
        <v>41788</v>
      </c>
      <c r="G15" s="7">
        <v>6.01</v>
      </c>
      <c r="H15" s="8">
        <v>41775</v>
      </c>
      <c r="I15" s="7">
        <v>61.827741935483871</v>
      </c>
      <c r="J15" s="7">
        <v>724.22</v>
      </c>
      <c r="K15" s="7">
        <v>2.4896774193548392</v>
      </c>
      <c r="L15" s="7">
        <v>14.46</v>
      </c>
      <c r="M15" s="8">
        <v>41770</v>
      </c>
      <c r="N15" s="7">
        <v>49.27</v>
      </c>
      <c r="O15" s="9">
        <v>9</v>
      </c>
      <c r="P15" s="7">
        <v>29.49</v>
      </c>
      <c r="Q15" s="8">
        <v>41783</v>
      </c>
      <c r="R15" s="7">
        <v>19.735806451612905</v>
      </c>
      <c r="S15" s="7">
        <v>150.59303726826548</v>
      </c>
    </row>
    <row r="16" spans="1:19" x14ac:dyDescent="0.2">
      <c r="A16" s="1" t="s">
        <v>27</v>
      </c>
      <c r="B16" s="7">
        <v>14.672333333333336</v>
      </c>
      <c r="C16" s="7">
        <v>28.94</v>
      </c>
      <c r="D16" s="7">
        <v>21.466000000000001</v>
      </c>
      <c r="E16" s="7">
        <v>36.770000000000003</v>
      </c>
      <c r="F16" s="8">
        <v>41803</v>
      </c>
      <c r="G16" s="7">
        <v>8.61</v>
      </c>
      <c r="H16" s="8">
        <v>41799</v>
      </c>
      <c r="I16" s="7">
        <v>56.470999999999997</v>
      </c>
      <c r="J16" s="7">
        <v>744.6</v>
      </c>
      <c r="K16" s="7">
        <v>1.906333333333333</v>
      </c>
      <c r="L16" s="7">
        <v>13.96</v>
      </c>
      <c r="M16" s="8">
        <v>41803</v>
      </c>
      <c r="N16" s="7">
        <v>18.18</v>
      </c>
      <c r="O16" s="9">
        <v>11</v>
      </c>
      <c r="P16" s="7">
        <v>4.8499999999999996</v>
      </c>
      <c r="Q16" s="8">
        <v>41806</v>
      </c>
      <c r="R16" s="7">
        <v>25.215</v>
      </c>
      <c r="S16" s="7">
        <v>166.97780679184785</v>
      </c>
    </row>
    <row r="17" spans="1:19" x14ac:dyDescent="0.2">
      <c r="A17" s="1" t="s">
        <v>28</v>
      </c>
      <c r="B17" s="7">
        <v>16.275161290322583</v>
      </c>
      <c r="C17" s="7">
        <v>31.555161290322573</v>
      </c>
      <c r="D17" s="7">
        <v>23.35</v>
      </c>
      <c r="E17" s="7">
        <v>39.299999999999997</v>
      </c>
      <c r="F17" s="8">
        <v>41842</v>
      </c>
      <c r="G17" s="7">
        <v>12.06</v>
      </c>
      <c r="H17" s="8">
        <v>41828</v>
      </c>
      <c r="I17" s="7">
        <v>51.936451612903234</v>
      </c>
      <c r="J17" s="7">
        <v>848.38</v>
      </c>
      <c r="K17" s="7">
        <v>2.2661290322580645</v>
      </c>
      <c r="L17" s="7">
        <v>11.78</v>
      </c>
      <c r="M17" s="8">
        <v>41842</v>
      </c>
      <c r="N17" s="7">
        <v>3.23</v>
      </c>
      <c r="O17" s="9">
        <v>2</v>
      </c>
      <c r="P17" s="7">
        <v>3.03</v>
      </c>
      <c r="Q17" s="8">
        <v>41840</v>
      </c>
      <c r="R17" s="7">
        <v>28.712903225806439</v>
      </c>
      <c r="S17" s="7">
        <v>204.41870011320418</v>
      </c>
    </row>
    <row r="18" spans="1:19" x14ac:dyDescent="0.2">
      <c r="A18" s="1" t="s">
        <v>29</v>
      </c>
      <c r="B18" s="7">
        <v>16.895806451612902</v>
      </c>
      <c r="C18" s="7">
        <v>31.518064516129041</v>
      </c>
      <c r="D18" s="7">
        <v>23.519677419354839</v>
      </c>
      <c r="E18" s="7">
        <v>37.31</v>
      </c>
      <c r="F18" s="8">
        <v>41869</v>
      </c>
      <c r="G18" s="7">
        <v>12.67</v>
      </c>
      <c r="H18" s="8">
        <v>41882</v>
      </c>
      <c r="I18" s="7">
        <v>55.200322580645171</v>
      </c>
      <c r="J18" s="7">
        <v>702.14</v>
      </c>
      <c r="K18" s="7">
        <v>2.0851612903225805</v>
      </c>
      <c r="L18" s="7">
        <v>12.33</v>
      </c>
      <c r="M18" s="8">
        <v>41852</v>
      </c>
      <c r="N18" s="7">
        <v>22.01</v>
      </c>
      <c r="O18" s="9">
        <v>4</v>
      </c>
      <c r="P18" s="7">
        <v>15.75</v>
      </c>
      <c r="Q18" s="8">
        <v>41856</v>
      </c>
      <c r="R18" s="7">
        <v>28.030322580645151</v>
      </c>
      <c r="S18" s="7">
        <v>171.75534886647591</v>
      </c>
    </row>
    <row r="19" spans="1:19" x14ac:dyDescent="0.2">
      <c r="A19" s="1" t="s">
        <v>30</v>
      </c>
      <c r="B19" s="7">
        <v>13.343333333333334</v>
      </c>
      <c r="C19" s="7">
        <v>25.928666666666661</v>
      </c>
      <c r="D19" s="7">
        <v>19.280666666666669</v>
      </c>
      <c r="E19" s="7">
        <v>31.44</v>
      </c>
      <c r="F19" s="8">
        <v>41892</v>
      </c>
      <c r="G19" s="7">
        <v>0</v>
      </c>
      <c r="H19" s="8">
        <v>41911</v>
      </c>
      <c r="I19" s="7">
        <v>61.902999999999992</v>
      </c>
      <c r="J19" s="7">
        <v>536.09769599999993</v>
      </c>
      <c r="K19" s="7">
        <v>2.0750000000000002</v>
      </c>
      <c r="L19" s="7">
        <v>10.35</v>
      </c>
      <c r="M19" s="8">
        <v>41896</v>
      </c>
      <c r="N19" s="7">
        <v>17.37</v>
      </c>
      <c r="O19" s="9">
        <v>5</v>
      </c>
      <c r="P19" s="7">
        <v>15.96</v>
      </c>
      <c r="Q19" s="8">
        <v>41900</v>
      </c>
      <c r="R19" s="7">
        <v>23.37</v>
      </c>
      <c r="S19" s="7">
        <v>116.29388879753196</v>
      </c>
    </row>
    <row r="20" spans="1:19" x14ac:dyDescent="0.2">
      <c r="A20" s="1" t="s">
        <v>31</v>
      </c>
      <c r="B20" s="7">
        <v>10.153548387096773</v>
      </c>
      <c r="C20" s="7">
        <v>22.099032258064522</v>
      </c>
      <c r="D20" s="7">
        <v>15.737096774193549</v>
      </c>
      <c r="E20" s="7">
        <v>30.13</v>
      </c>
      <c r="F20" s="8">
        <v>41918</v>
      </c>
      <c r="G20" s="7">
        <v>-0.37</v>
      </c>
      <c r="H20" s="8">
        <v>41931</v>
      </c>
      <c r="I20" s="7">
        <v>66.796774193548401</v>
      </c>
      <c r="J20" s="7">
        <v>381.11471999999992</v>
      </c>
      <c r="K20" s="7">
        <v>2.1174193548387099</v>
      </c>
      <c r="L20" s="7">
        <v>11.07</v>
      </c>
      <c r="M20" s="8">
        <v>41929</v>
      </c>
      <c r="N20" s="7">
        <v>33.1</v>
      </c>
      <c r="O20" s="9">
        <v>6</v>
      </c>
      <c r="P20" s="7">
        <v>22.81</v>
      </c>
      <c r="Q20" s="8">
        <v>41934</v>
      </c>
      <c r="R20" s="7">
        <v>18.325483870967744</v>
      </c>
      <c r="S20" s="7">
        <v>82.260568065475937</v>
      </c>
    </row>
    <row r="21" spans="1:19" x14ac:dyDescent="0.2">
      <c r="A21" s="1" t="s">
        <v>32</v>
      </c>
      <c r="B21" s="7">
        <v>6.04</v>
      </c>
      <c r="C21" s="7">
        <v>14.775333333333334</v>
      </c>
      <c r="D21" s="7">
        <v>10.209333333333332</v>
      </c>
      <c r="E21" s="7">
        <v>20.97</v>
      </c>
      <c r="F21" s="8">
        <v>41959</v>
      </c>
      <c r="G21" s="7">
        <v>-0.71</v>
      </c>
      <c r="H21" s="8">
        <v>41971</v>
      </c>
      <c r="I21" s="7">
        <v>80.263999999999982</v>
      </c>
      <c r="J21" s="7">
        <v>200.665728</v>
      </c>
      <c r="K21" s="7">
        <v>2.0066666666666668</v>
      </c>
      <c r="L21" s="7">
        <v>13.94</v>
      </c>
      <c r="M21" s="8">
        <v>41973</v>
      </c>
      <c r="N21" s="7">
        <v>71.84</v>
      </c>
      <c r="O21" s="9">
        <v>11</v>
      </c>
      <c r="P21" s="7">
        <v>24.45</v>
      </c>
      <c r="Q21" s="8">
        <v>41951</v>
      </c>
      <c r="R21" s="7">
        <v>11.362000000000002</v>
      </c>
      <c r="S21" s="7">
        <v>35.165929196737117</v>
      </c>
    </row>
    <row r="22" spans="1:19" ht="13.5" thickBot="1" x14ac:dyDescent="0.25">
      <c r="A22" s="10" t="s">
        <v>33</v>
      </c>
      <c r="B22" s="11">
        <v>1.7058064516129028</v>
      </c>
      <c r="C22" s="11">
        <v>9.2390322580645154</v>
      </c>
      <c r="D22" s="11">
        <v>5.3512903225806445</v>
      </c>
      <c r="E22" s="11">
        <v>16.66</v>
      </c>
      <c r="F22" s="12">
        <v>42003</v>
      </c>
      <c r="G22" s="11">
        <v>-7.97</v>
      </c>
      <c r="H22" s="12">
        <v>41991</v>
      </c>
      <c r="I22" s="11">
        <v>82.159677419354836</v>
      </c>
      <c r="J22" s="11">
        <v>160.12417599999998</v>
      </c>
      <c r="K22" s="11">
        <v>2.2961290322580643</v>
      </c>
      <c r="L22" s="11">
        <v>13.99</v>
      </c>
      <c r="M22" s="12">
        <v>41994</v>
      </c>
      <c r="N22" s="11">
        <v>53.26</v>
      </c>
      <c r="O22" s="13">
        <v>15</v>
      </c>
      <c r="P22" s="11">
        <v>18.559999999999999</v>
      </c>
      <c r="Q22" s="12">
        <v>41999</v>
      </c>
      <c r="R22" s="11">
        <v>6.1619354838709679</v>
      </c>
      <c r="S22" s="11">
        <v>24.15535329248711</v>
      </c>
    </row>
    <row r="23" spans="1:19" ht="13.5" thickTop="1" x14ac:dyDescent="0.2">
      <c r="A23" s="1" t="s">
        <v>34</v>
      </c>
      <c r="B23" s="7">
        <v>8.5994280593958017</v>
      </c>
      <c r="C23" s="7">
        <v>20.22845340501792</v>
      </c>
      <c r="D23" s="7">
        <v>14.029248847926267</v>
      </c>
      <c r="E23" s="7">
        <v>39.299999999999997</v>
      </c>
      <c r="F23" s="8">
        <v>40016</v>
      </c>
      <c r="G23" s="7">
        <v>-7.97</v>
      </c>
      <c r="H23" s="8">
        <v>40165</v>
      </c>
      <c r="I23" s="7">
        <v>66.59868586789554</v>
      </c>
      <c r="J23" s="7">
        <v>5841.9923199999994</v>
      </c>
      <c r="K23" s="7">
        <v>2.4307142217101894</v>
      </c>
      <c r="L23" s="7">
        <v>20.6</v>
      </c>
      <c r="M23" s="8">
        <v>39837</v>
      </c>
      <c r="N23" s="7">
        <v>391.68</v>
      </c>
      <c r="O23" s="9">
        <v>106</v>
      </c>
      <c r="P23" s="7">
        <v>29.49</v>
      </c>
      <c r="Q23" s="8">
        <v>39957</v>
      </c>
      <c r="R23" s="7">
        <v>16.300280145929339</v>
      </c>
      <c r="S23" s="7">
        <v>1222.5986858801477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-0.37</v>
      </c>
      <c r="G28" s="3" t="s">
        <v>17</v>
      </c>
      <c r="H28" s="15">
        <v>40105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-0.51</v>
      </c>
      <c r="G29" s="3" t="s">
        <v>17</v>
      </c>
      <c r="H29" s="15">
        <v>39882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222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11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10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8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2</v>
      </c>
      <c r="G37" s="3" t="s">
        <v>39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51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45</v>
      </c>
    </row>
    <row r="7" spans="1:19" x14ac:dyDescent="0.2">
      <c r="B7" s="1" t="s">
        <v>54</v>
      </c>
    </row>
    <row r="9" spans="1:19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19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19" x14ac:dyDescent="0.2">
      <c r="A11" s="1" t="s">
        <v>22</v>
      </c>
      <c r="B11" s="7">
        <v>1.5380645161290325</v>
      </c>
      <c r="C11" s="7">
        <v>8.0964516129032269</v>
      </c>
      <c r="D11" s="7">
        <v>4.6667741935483864</v>
      </c>
      <c r="E11" s="7">
        <v>14.59</v>
      </c>
      <c r="F11" s="8">
        <v>42026</v>
      </c>
      <c r="G11" s="7">
        <v>-4.51</v>
      </c>
      <c r="H11" s="8">
        <v>42014</v>
      </c>
      <c r="I11" s="7">
        <v>83.198064516129023</v>
      </c>
      <c r="J11" s="7">
        <v>181.3</v>
      </c>
      <c r="K11" s="7">
        <v>2.6590322580645154</v>
      </c>
      <c r="L11" s="7">
        <v>18.54</v>
      </c>
      <c r="M11" s="8">
        <v>42018</v>
      </c>
      <c r="N11" s="7">
        <v>30.58</v>
      </c>
      <c r="O11" s="9">
        <v>16</v>
      </c>
      <c r="P11" s="7">
        <v>5.85</v>
      </c>
      <c r="Q11" s="8">
        <v>42035</v>
      </c>
      <c r="R11" s="7">
        <v>5.388064516129031</v>
      </c>
      <c r="S11" s="7">
        <v>26.314495152057233</v>
      </c>
    </row>
    <row r="12" spans="1:19" x14ac:dyDescent="0.2">
      <c r="A12" s="1" t="s">
        <v>23</v>
      </c>
      <c r="B12" s="7">
        <v>1.5207142857142857</v>
      </c>
      <c r="C12" s="7">
        <v>9.5585714285714278</v>
      </c>
      <c r="D12" s="7">
        <v>5.5072842261904764</v>
      </c>
      <c r="E12" s="7">
        <v>20.53</v>
      </c>
      <c r="F12" s="8">
        <v>41697</v>
      </c>
      <c r="G12" s="7">
        <v>-3.18</v>
      </c>
      <c r="H12" s="8">
        <v>41673</v>
      </c>
      <c r="I12" s="7">
        <v>76.011919642857151</v>
      </c>
      <c r="J12" s="7">
        <v>221.61</v>
      </c>
      <c r="K12" s="7">
        <v>2.8918303571428567</v>
      </c>
      <c r="L12" s="7">
        <v>17.05</v>
      </c>
      <c r="M12" s="8">
        <v>41697</v>
      </c>
      <c r="N12" s="7">
        <v>25.16</v>
      </c>
      <c r="O12" s="9">
        <v>10</v>
      </c>
      <c r="P12" s="7">
        <v>8.2799999999999994</v>
      </c>
      <c r="Q12" s="8">
        <v>41674</v>
      </c>
      <c r="R12" s="7">
        <v>5.7810416666666669</v>
      </c>
      <c r="S12" s="7">
        <v>40.82894813415308</v>
      </c>
    </row>
    <row r="13" spans="1:19" x14ac:dyDescent="0.2">
      <c r="A13" s="1" t="s">
        <v>24</v>
      </c>
      <c r="B13" s="7">
        <v>3.5970967741935485</v>
      </c>
      <c r="C13" s="7">
        <v>14.414838709677419</v>
      </c>
      <c r="D13" s="7">
        <v>8.7087163978494608</v>
      </c>
      <c r="E13" s="7">
        <v>23.84</v>
      </c>
      <c r="F13" s="8">
        <v>41718</v>
      </c>
      <c r="G13" s="7">
        <v>-2.58</v>
      </c>
      <c r="H13" s="8">
        <v>41706</v>
      </c>
      <c r="I13" s="7">
        <v>66.407520161290336</v>
      </c>
      <c r="J13" s="7">
        <v>431.55</v>
      </c>
      <c r="K13" s="7">
        <v>3.2391330645161287</v>
      </c>
      <c r="L13" s="7">
        <v>14.64</v>
      </c>
      <c r="M13" s="8">
        <v>41707</v>
      </c>
      <c r="N13" s="7">
        <v>24.98</v>
      </c>
      <c r="O13" s="9">
        <v>6</v>
      </c>
      <c r="P13" s="7">
        <v>12.72</v>
      </c>
      <c r="Q13" s="8">
        <v>41722</v>
      </c>
      <c r="R13" s="7">
        <v>9.0941129032258079</v>
      </c>
      <c r="S13" s="7">
        <v>81.318880401809537</v>
      </c>
    </row>
    <row r="14" spans="1:19" x14ac:dyDescent="0.2">
      <c r="A14" s="1" t="s">
        <v>25</v>
      </c>
      <c r="B14" s="7">
        <v>7.3513333333333319</v>
      </c>
      <c r="C14" s="7">
        <v>19.770666666666664</v>
      </c>
      <c r="D14" s="7">
        <v>13.273895833333336</v>
      </c>
      <c r="E14" s="7">
        <v>29.53</v>
      </c>
      <c r="F14" s="8">
        <v>41756</v>
      </c>
      <c r="G14" s="7">
        <v>-0.24</v>
      </c>
      <c r="H14" s="8">
        <v>41734</v>
      </c>
      <c r="I14" s="7">
        <v>65.112409722222225</v>
      </c>
      <c r="J14" s="7">
        <v>586.33000000000004</v>
      </c>
      <c r="K14" s="7">
        <v>2.1657222222222221</v>
      </c>
      <c r="L14" s="7">
        <v>11.31</v>
      </c>
      <c r="M14" s="8">
        <v>41741</v>
      </c>
      <c r="N14" s="7">
        <v>26.8</v>
      </c>
      <c r="O14" s="9">
        <v>13</v>
      </c>
      <c r="P14" s="7">
        <v>9.68</v>
      </c>
      <c r="Q14" s="8">
        <v>41759</v>
      </c>
      <c r="R14" s="7">
        <v>14.857152777777779</v>
      </c>
      <c r="S14" s="7">
        <v>107.73606384525526</v>
      </c>
    </row>
    <row r="15" spans="1:19" x14ac:dyDescent="0.2">
      <c r="A15" s="1" t="s">
        <v>26</v>
      </c>
      <c r="B15" s="7">
        <v>8.687419354838708</v>
      </c>
      <c r="C15" s="7">
        <v>20.366451612903226</v>
      </c>
      <c r="D15" s="7">
        <v>14.450665322580642</v>
      </c>
      <c r="E15" s="7">
        <v>29.4</v>
      </c>
      <c r="F15" s="8">
        <v>41781</v>
      </c>
      <c r="G15" s="7">
        <v>0.82</v>
      </c>
      <c r="H15" s="8">
        <v>41766</v>
      </c>
      <c r="I15" s="7">
        <v>64.66938172043011</v>
      </c>
      <c r="J15" s="7">
        <v>659.09</v>
      </c>
      <c r="K15" s="7">
        <v>2.9044354838709681</v>
      </c>
      <c r="L15" s="7">
        <v>15.35</v>
      </c>
      <c r="M15" s="8">
        <v>41763</v>
      </c>
      <c r="N15" s="7">
        <v>21.95</v>
      </c>
      <c r="O15" s="9">
        <v>15</v>
      </c>
      <c r="P15" s="7">
        <v>8.48</v>
      </c>
      <c r="Q15" s="8">
        <v>41768</v>
      </c>
      <c r="R15" s="7">
        <v>17.54579973118279</v>
      </c>
      <c r="S15" s="7">
        <v>132.26135146042054</v>
      </c>
    </row>
    <row r="16" spans="1:19" x14ac:dyDescent="0.2">
      <c r="A16" s="1" t="s">
        <v>27</v>
      </c>
      <c r="B16" s="7">
        <v>13.418333333333329</v>
      </c>
      <c r="C16" s="7">
        <v>26.095999999999997</v>
      </c>
      <c r="D16" s="7">
        <v>19.259334367612301</v>
      </c>
      <c r="E16" s="7">
        <v>33.11</v>
      </c>
      <c r="F16" s="8">
        <v>41795</v>
      </c>
      <c r="G16" s="7">
        <v>9.4</v>
      </c>
      <c r="H16" s="8">
        <v>41805</v>
      </c>
      <c r="I16" s="7">
        <v>60.629513445626479</v>
      </c>
      <c r="J16" s="7">
        <v>710.1</v>
      </c>
      <c r="K16" s="7">
        <v>2.4658523936170216</v>
      </c>
      <c r="L16" s="7">
        <v>12.76</v>
      </c>
      <c r="M16" s="8">
        <v>41800</v>
      </c>
      <c r="N16" s="7">
        <v>38.54</v>
      </c>
      <c r="O16" s="9">
        <v>10</v>
      </c>
      <c r="P16" s="7">
        <v>15.33</v>
      </c>
      <c r="Q16" s="8">
        <v>41802</v>
      </c>
      <c r="R16" s="7">
        <v>23.16759027777778</v>
      </c>
      <c r="S16" s="7">
        <v>157.022492271537</v>
      </c>
    </row>
    <row r="17" spans="1:19" x14ac:dyDescent="0.2">
      <c r="A17" s="1" t="s">
        <v>28</v>
      </c>
      <c r="B17" s="7">
        <v>16.884838709677421</v>
      </c>
      <c r="C17" s="7">
        <v>31.70225806451613</v>
      </c>
      <c r="D17" s="7">
        <v>23.554428763440857</v>
      </c>
      <c r="E17" s="7">
        <v>38.11</v>
      </c>
      <c r="F17" s="8">
        <v>41831</v>
      </c>
      <c r="G17" s="7">
        <v>12.6</v>
      </c>
      <c r="H17" s="8">
        <v>41844</v>
      </c>
      <c r="I17" s="7">
        <v>56.020100806451616</v>
      </c>
      <c r="J17" s="7">
        <v>819.24</v>
      </c>
      <c r="K17" s="7">
        <v>2.3087701612903224</v>
      </c>
      <c r="L17" s="7">
        <v>11.49</v>
      </c>
      <c r="M17" s="8">
        <v>41831</v>
      </c>
      <c r="N17" s="7">
        <v>15.12</v>
      </c>
      <c r="O17" s="9">
        <v>6</v>
      </c>
      <c r="P17" s="7">
        <v>8.07</v>
      </c>
      <c r="Q17" s="8">
        <v>41823</v>
      </c>
      <c r="R17" s="7">
        <v>28.137184139784946</v>
      </c>
      <c r="S17" s="7">
        <v>196.29917486463523</v>
      </c>
    </row>
    <row r="18" spans="1:19" x14ac:dyDescent="0.2">
      <c r="A18" s="1" t="s">
        <v>29</v>
      </c>
      <c r="B18" s="7">
        <v>16.194827586206898</v>
      </c>
      <c r="C18" s="7">
        <v>30.46793103448276</v>
      </c>
      <c r="D18" s="7">
        <v>22.779617101801975</v>
      </c>
      <c r="E18" s="7">
        <v>40.97</v>
      </c>
      <c r="F18" s="8">
        <v>41877</v>
      </c>
      <c r="G18" s="7">
        <v>11.41</v>
      </c>
      <c r="H18" s="8">
        <v>41882</v>
      </c>
      <c r="I18" s="7">
        <v>53.281843073176717</v>
      </c>
      <c r="J18" s="7">
        <v>660.37</v>
      </c>
      <c r="K18" s="7">
        <v>2.3018541901532363</v>
      </c>
      <c r="L18" s="7">
        <v>12.94</v>
      </c>
      <c r="M18" s="8">
        <v>41878</v>
      </c>
      <c r="N18" s="7">
        <v>0</v>
      </c>
      <c r="O18" s="9">
        <v>0</v>
      </c>
      <c r="P18" s="7">
        <v>0</v>
      </c>
      <c r="Q18" s="8">
        <v>41852</v>
      </c>
      <c r="R18" s="7">
        <v>27.542180787687371</v>
      </c>
      <c r="S18" s="7">
        <v>172.0219970931835</v>
      </c>
    </row>
    <row r="19" spans="1:19" x14ac:dyDescent="0.2">
      <c r="A19" s="1" t="s">
        <v>30</v>
      </c>
      <c r="B19" s="7">
        <v>12.730999999999998</v>
      </c>
      <c r="C19" s="7">
        <v>26.153333333333332</v>
      </c>
      <c r="D19" s="7">
        <v>18.987191919191918</v>
      </c>
      <c r="E19" s="7">
        <v>33.659999999999997</v>
      </c>
      <c r="F19" s="8">
        <v>41887</v>
      </c>
      <c r="G19" s="7">
        <v>5.76</v>
      </c>
      <c r="H19" s="8">
        <v>41911</v>
      </c>
      <c r="I19" s="7">
        <v>59.350422979797969</v>
      </c>
      <c r="J19" s="7">
        <v>511.19</v>
      </c>
      <c r="K19" s="7">
        <v>1.8703169191919191</v>
      </c>
      <c r="L19" s="7">
        <v>11.86</v>
      </c>
      <c r="M19" s="8">
        <v>41906</v>
      </c>
      <c r="N19" s="7">
        <v>11.47</v>
      </c>
      <c r="O19" s="9">
        <v>8</v>
      </c>
      <c r="P19" s="7">
        <v>6.26</v>
      </c>
      <c r="Q19" s="8">
        <v>41884</v>
      </c>
      <c r="R19" s="7">
        <v>23.237849116161616</v>
      </c>
      <c r="S19" s="7">
        <v>110.0406168968719</v>
      </c>
    </row>
    <row r="20" spans="1:19" x14ac:dyDescent="0.2">
      <c r="A20" s="1" t="s">
        <v>31</v>
      </c>
      <c r="B20" s="7">
        <v>8.2467741935483865</v>
      </c>
      <c r="C20" s="7">
        <v>19.651935483870968</v>
      </c>
      <c r="D20" s="7">
        <v>13.62875371768474</v>
      </c>
      <c r="E20" s="7">
        <v>27.56</v>
      </c>
      <c r="F20" s="8">
        <v>41914</v>
      </c>
      <c r="G20" s="7">
        <v>0.96</v>
      </c>
      <c r="H20" s="8">
        <v>41934</v>
      </c>
      <c r="I20" s="7">
        <v>65.976219400594829</v>
      </c>
      <c r="J20" s="7">
        <v>370.04</v>
      </c>
      <c r="K20" s="7">
        <v>2.5836439029970264</v>
      </c>
      <c r="L20" s="7">
        <v>15.09</v>
      </c>
      <c r="M20" s="8">
        <v>41916</v>
      </c>
      <c r="N20" s="7">
        <v>18.940000000000001</v>
      </c>
      <c r="O20" s="9">
        <v>8</v>
      </c>
      <c r="P20" s="7">
        <v>4.4400000000000004</v>
      </c>
      <c r="Q20" s="8">
        <v>41943</v>
      </c>
      <c r="R20" s="7">
        <v>16.418854238160606</v>
      </c>
      <c r="S20" s="7">
        <v>78.275433820038756</v>
      </c>
    </row>
    <row r="21" spans="1:19" x14ac:dyDescent="0.2">
      <c r="A21" s="1" t="s">
        <v>32</v>
      </c>
      <c r="B21" s="7">
        <v>3.5449999999999999</v>
      </c>
      <c r="C21" s="7">
        <v>12.829666666666668</v>
      </c>
      <c r="D21" s="7">
        <v>7.9215347222222219</v>
      </c>
      <c r="E21" s="7">
        <v>21.98</v>
      </c>
      <c r="F21" s="8">
        <v>41947</v>
      </c>
      <c r="G21" s="7">
        <v>-6.3</v>
      </c>
      <c r="H21" s="8">
        <v>41972</v>
      </c>
      <c r="I21" s="7">
        <v>78.842611111111111</v>
      </c>
      <c r="J21" s="7">
        <v>223.91</v>
      </c>
      <c r="K21" s="7">
        <v>2.0333958333333331</v>
      </c>
      <c r="L21" s="7">
        <v>13.52</v>
      </c>
      <c r="M21" s="8">
        <v>41958</v>
      </c>
      <c r="N21" s="7">
        <v>30.83</v>
      </c>
      <c r="O21" s="9">
        <v>14</v>
      </c>
      <c r="P21" s="7">
        <v>14.52</v>
      </c>
      <c r="Q21" s="8">
        <v>41951</v>
      </c>
      <c r="R21" s="7">
        <v>9.7281458333333308</v>
      </c>
      <c r="S21" s="7">
        <v>34.005234189711054</v>
      </c>
    </row>
    <row r="22" spans="1:19" ht="13.5" thickBot="1" x14ac:dyDescent="0.25">
      <c r="A22" s="10" t="s">
        <v>33</v>
      </c>
      <c r="B22" s="11">
        <v>0.95451612903225791</v>
      </c>
      <c r="C22" s="11">
        <v>8.757096774193549</v>
      </c>
      <c r="D22" s="11">
        <v>4.5582325268817208</v>
      </c>
      <c r="E22" s="11">
        <v>19.27</v>
      </c>
      <c r="F22" s="12">
        <v>41981</v>
      </c>
      <c r="G22" s="11">
        <v>-5.37</v>
      </c>
      <c r="H22" s="12">
        <v>42000</v>
      </c>
      <c r="I22" s="11">
        <v>76.646081989247307</v>
      </c>
      <c r="J22" s="11">
        <v>193.63</v>
      </c>
      <c r="K22" s="11">
        <v>2.7970362903225814</v>
      </c>
      <c r="L22" s="11">
        <v>15.88</v>
      </c>
      <c r="M22" s="12">
        <v>41997</v>
      </c>
      <c r="N22" s="11">
        <v>15.67</v>
      </c>
      <c r="O22" s="13">
        <v>10</v>
      </c>
      <c r="P22" s="11">
        <v>4.24</v>
      </c>
      <c r="Q22" s="12">
        <v>41981</v>
      </c>
      <c r="R22" s="11">
        <v>5.4727755376344103</v>
      </c>
      <c r="S22" s="11">
        <v>28.431692439272002</v>
      </c>
    </row>
    <row r="23" spans="1:19" ht="13.5" thickTop="1" x14ac:dyDescent="0.2">
      <c r="A23" s="1" t="s">
        <v>34</v>
      </c>
      <c r="B23" s="7">
        <v>7.8891598513339334</v>
      </c>
      <c r="C23" s="7">
        <v>18.988766782315448</v>
      </c>
      <c r="D23" s="7">
        <v>13.108035757694834</v>
      </c>
      <c r="E23" s="7">
        <v>40.97</v>
      </c>
      <c r="F23" s="8">
        <v>40416</v>
      </c>
      <c r="G23" s="7">
        <v>-6.3</v>
      </c>
      <c r="H23" s="8">
        <v>40511</v>
      </c>
      <c r="I23" s="7">
        <v>67.178840714077907</v>
      </c>
      <c r="J23" s="7">
        <v>5568.36</v>
      </c>
      <c r="K23" s="7">
        <v>2.5184185897268438</v>
      </c>
      <c r="L23" s="7">
        <v>18.54</v>
      </c>
      <c r="M23" s="8">
        <v>40192</v>
      </c>
      <c r="N23" s="7">
        <v>260.04000000000002</v>
      </c>
      <c r="O23" s="9">
        <v>116</v>
      </c>
      <c r="P23" s="7">
        <v>15.33</v>
      </c>
      <c r="Q23" s="8">
        <v>40341</v>
      </c>
      <c r="R23" s="7">
        <v>15.530895960460178</v>
      </c>
      <c r="S23" s="7">
        <v>1164.5563805689451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-2.11</v>
      </c>
      <c r="G28" s="3" t="s">
        <v>17</v>
      </c>
      <c r="H28" s="15">
        <v>40507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-0.24</v>
      </c>
      <c r="G29" s="3" t="s">
        <v>17</v>
      </c>
      <c r="H29" s="15">
        <v>40273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233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16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17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14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2</v>
      </c>
      <c r="G37" s="3" t="s">
        <v>39</v>
      </c>
      <c r="H37" s="3"/>
      <c r="I37" s="3"/>
      <c r="J37" s="3"/>
    </row>
  </sheetData>
  <phoneticPr fontId="5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52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59</v>
      </c>
    </row>
    <row r="7" spans="1:19" x14ac:dyDescent="0.2">
      <c r="B7" s="1" t="s">
        <v>54</v>
      </c>
    </row>
    <row r="9" spans="1:19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19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19" x14ac:dyDescent="0.2">
      <c r="A11" s="1" t="s">
        <v>22</v>
      </c>
      <c r="B11" s="7">
        <v>1.7025806451612902</v>
      </c>
      <c r="C11" s="7">
        <v>9.6725806451612879</v>
      </c>
      <c r="D11" s="7">
        <v>5.4429099462365587</v>
      </c>
      <c r="E11" s="7">
        <v>16.34</v>
      </c>
      <c r="F11" s="8">
        <v>42012</v>
      </c>
      <c r="G11" s="7">
        <v>-4.7699999999999996</v>
      </c>
      <c r="H11" s="8">
        <v>42030</v>
      </c>
      <c r="I11" s="7">
        <v>78.230893817204304</v>
      </c>
      <c r="J11" s="7">
        <v>200.06</v>
      </c>
      <c r="K11" s="7">
        <v>2.342385752688172</v>
      </c>
      <c r="L11" s="7">
        <v>14.01</v>
      </c>
      <c r="M11" s="8">
        <v>42015</v>
      </c>
      <c r="N11" s="7">
        <v>12.04</v>
      </c>
      <c r="O11" s="9">
        <v>9</v>
      </c>
      <c r="P11" s="7">
        <v>4.03</v>
      </c>
      <c r="Q11" s="8">
        <v>42009</v>
      </c>
      <c r="R11" s="7">
        <v>6.2497513440860235</v>
      </c>
      <c r="S11" s="7">
        <v>32.662158331180954</v>
      </c>
    </row>
    <row r="12" spans="1:19" x14ac:dyDescent="0.2">
      <c r="A12" s="1" t="s">
        <v>23</v>
      </c>
      <c r="B12" s="7">
        <v>2.2360714285714285</v>
      </c>
      <c r="C12" s="7">
        <v>13.093928571428568</v>
      </c>
      <c r="D12" s="7">
        <v>7.1697767857142853</v>
      </c>
      <c r="E12" s="7">
        <v>21.06</v>
      </c>
      <c r="F12" s="8">
        <v>41695</v>
      </c>
      <c r="G12" s="7">
        <v>-3.03</v>
      </c>
      <c r="H12" s="8">
        <v>41679</v>
      </c>
      <c r="I12" s="7">
        <v>72.871703869047622</v>
      </c>
      <c r="J12" s="7">
        <v>280.74</v>
      </c>
      <c r="K12" s="7">
        <v>2.8481026785714287</v>
      </c>
      <c r="L12" s="7">
        <v>14.99</v>
      </c>
      <c r="M12" s="8">
        <v>41698</v>
      </c>
      <c r="N12" s="7">
        <v>24.94</v>
      </c>
      <c r="O12" s="9">
        <v>10</v>
      </c>
      <c r="P12" s="7">
        <v>7.87</v>
      </c>
      <c r="Q12" s="8">
        <v>41685</v>
      </c>
      <c r="R12" s="7">
        <v>7.2203497023809522</v>
      </c>
      <c r="S12" s="7">
        <v>49.112985864475206</v>
      </c>
    </row>
    <row r="13" spans="1:19" x14ac:dyDescent="0.2">
      <c r="A13" s="1" t="s">
        <v>24</v>
      </c>
      <c r="B13" s="7">
        <v>4.7541935483870965</v>
      </c>
      <c r="C13" s="7">
        <v>14.111935483870969</v>
      </c>
      <c r="D13" s="7">
        <v>9.2169623655913959</v>
      </c>
      <c r="E13" s="7">
        <v>23.17</v>
      </c>
      <c r="F13" s="8">
        <v>41729</v>
      </c>
      <c r="G13" s="7">
        <v>-0.5</v>
      </c>
      <c r="H13" s="8">
        <v>41705</v>
      </c>
      <c r="I13" s="7">
        <v>75.512520161290325</v>
      </c>
      <c r="J13" s="7">
        <v>387.66</v>
      </c>
      <c r="K13" s="7">
        <v>2.7243279569892471</v>
      </c>
      <c r="L13" s="7">
        <v>15.48</v>
      </c>
      <c r="M13" s="8">
        <v>41709</v>
      </c>
      <c r="N13" s="7">
        <v>59.05</v>
      </c>
      <c r="O13" s="9">
        <v>12</v>
      </c>
      <c r="P13" s="7">
        <v>25.05</v>
      </c>
      <c r="Q13" s="8">
        <v>41713</v>
      </c>
      <c r="R13" s="7">
        <v>9.7775806451612901</v>
      </c>
      <c r="S13" s="7">
        <v>65.587155656252975</v>
      </c>
    </row>
    <row r="14" spans="1:19" x14ac:dyDescent="0.2">
      <c r="A14" s="1" t="s">
        <v>25</v>
      </c>
      <c r="B14" s="7">
        <v>9.4653333333333318</v>
      </c>
      <c r="C14" s="7">
        <v>21.584333333333333</v>
      </c>
      <c r="D14" s="7">
        <v>15.08975</v>
      </c>
      <c r="E14" s="7">
        <v>31.53</v>
      </c>
      <c r="F14" s="8">
        <v>41738</v>
      </c>
      <c r="G14" s="7">
        <v>5.08</v>
      </c>
      <c r="H14" s="8">
        <v>41742</v>
      </c>
      <c r="I14" s="7">
        <v>63.942006944444451</v>
      </c>
      <c r="J14" s="7">
        <v>587.9</v>
      </c>
      <c r="K14" s="7">
        <v>3.1221874999999999</v>
      </c>
      <c r="L14" s="7">
        <v>12.64</v>
      </c>
      <c r="M14" s="8">
        <v>41741</v>
      </c>
      <c r="N14" s="7">
        <v>32.29</v>
      </c>
      <c r="O14" s="9">
        <v>7</v>
      </c>
      <c r="P14" s="7">
        <v>10.7</v>
      </c>
      <c r="Q14" s="8">
        <v>41752</v>
      </c>
      <c r="R14" s="7">
        <v>16.414763888888885</v>
      </c>
      <c r="S14" s="7">
        <v>124.10521357879252</v>
      </c>
    </row>
    <row r="15" spans="1:19" x14ac:dyDescent="0.2">
      <c r="A15" s="1" t="s">
        <v>26</v>
      </c>
      <c r="B15" s="7">
        <v>11.716451612903224</v>
      </c>
      <c r="C15" s="7">
        <v>24.577741935483868</v>
      </c>
      <c r="D15" s="7">
        <v>17.871686827956985</v>
      </c>
      <c r="E15" s="7">
        <v>32.659999999999997</v>
      </c>
      <c r="F15" s="8">
        <v>41784</v>
      </c>
      <c r="G15" s="7">
        <v>7.35</v>
      </c>
      <c r="H15" s="8">
        <v>41787</v>
      </c>
      <c r="I15" s="7">
        <v>61.669979838709672</v>
      </c>
      <c r="J15" s="7">
        <v>712.72</v>
      </c>
      <c r="K15" s="7">
        <v>2.3806854838709666</v>
      </c>
      <c r="L15" s="7">
        <v>16.170000000000002</v>
      </c>
      <c r="M15" s="8">
        <v>41765</v>
      </c>
      <c r="N15" s="7">
        <v>27.66</v>
      </c>
      <c r="O15" s="9">
        <v>8</v>
      </c>
      <c r="P15" s="7">
        <v>17.37</v>
      </c>
      <c r="Q15" s="8">
        <v>41766</v>
      </c>
      <c r="R15" s="7">
        <v>21.090772849462365</v>
      </c>
      <c r="S15" s="7">
        <v>149.93060322644033</v>
      </c>
    </row>
    <row r="16" spans="1:19" x14ac:dyDescent="0.2">
      <c r="A16" s="1" t="s">
        <v>27</v>
      </c>
      <c r="B16" s="7">
        <v>13.602000000000002</v>
      </c>
      <c r="C16" s="7">
        <v>26.95300000000001</v>
      </c>
      <c r="D16" s="7">
        <v>19.79314583333333</v>
      </c>
      <c r="E16" s="7">
        <v>37.71</v>
      </c>
      <c r="F16" s="8">
        <v>41816</v>
      </c>
      <c r="G16" s="7">
        <v>9.01</v>
      </c>
      <c r="H16" s="8">
        <v>41801</v>
      </c>
      <c r="I16" s="7">
        <v>57.689951388888886</v>
      </c>
      <c r="J16" s="7">
        <v>742.42</v>
      </c>
      <c r="K16" s="7">
        <v>2.2728958333333322</v>
      </c>
      <c r="L16" s="7">
        <v>17.149999999999999</v>
      </c>
      <c r="M16" s="8">
        <v>41811</v>
      </c>
      <c r="N16" s="7">
        <v>22.2</v>
      </c>
      <c r="O16" s="9">
        <v>9</v>
      </c>
      <c r="P16" s="7">
        <v>7.67</v>
      </c>
      <c r="Q16" s="8">
        <v>41794</v>
      </c>
      <c r="R16" s="7">
        <v>24.321472222222219</v>
      </c>
      <c r="S16" s="7">
        <v>164.57676056633716</v>
      </c>
    </row>
    <row r="17" spans="1:19" x14ac:dyDescent="0.2">
      <c r="A17" s="1" t="s">
        <v>28</v>
      </c>
      <c r="B17" s="7">
        <v>14.802580645161294</v>
      </c>
      <c r="C17" s="7">
        <v>28.600645161290323</v>
      </c>
      <c r="D17" s="7">
        <v>21.071424731182802</v>
      </c>
      <c r="E17" s="7">
        <v>34.909999999999997</v>
      </c>
      <c r="F17" s="8">
        <v>41822</v>
      </c>
      <c r="G17" s="7">
        <v>11.07</v>
      </c>
      <c r="H17" s="8">
        <v>41828</v>
      </c>
      <c r="I17" s="7">
        <v>53.278434139784949</v>
      </c>
      <c r="J17" s="7">
        <v>807.85</v>
      </c>
      <c r="K17" s="7">
        <v>2.5844354838709678</v>
      </c>
      <c r="L17" s="7">
        <v>15.39</v>
      </c>
      <c r="M17" s="8">
        <v>41832</v>
      </c>
      <c r="N17" s="7">
        <v>4.83</v>
      </c>
      <c r="O17" s="9">
        <v>4</v>
      </c>
      <c r="P17" s="7">
        <v>2.2000000000000002</v>
      </c>
      <c r="Q17" s="8">
        <v>41823</v>
      </c>
      <c r="R17" s="7">
        <v>27.029879032258073</v>
      </c>
      <c r="S17" s="7">
        <v>187.57661760871162</v>
      </c>
    </row>
    <row r="18" spans="1:19" x14ac:dyDescent="0.2">
      <c r="A18" s="1" t="s">
        <v>29</v>
      </c>
      <c r="B18" s="7">
        <v>16.679354838709678</v>
      </c>
      <c r="C18" s="7">
        <v>32.059032258064519</v>
      </c>
      <c r="D18" s="7">
        <v>23.673725692061311</v>
      </c>
      <c r="E18" s="7">
        <v>39.24</v>
      </c>
      <c r="F18" s="8">
        <v>41871</v>
      </c>
      <c r="G18" s="7">
        <v>10.210000000000001</v>
      </c>
      <c r="H18" s="8">
        <v>41879</v>
      </c>
      <c r="I18" s="7">
        <v>52.459128488904135</v>
      </c>
      <c r="J18" s="7">
        <v>710.02</v>
      </c>
      <c r="K18" s="7">
        <v>1.9836693548387094</v>
      </c>
      <c r="L18" s="7">
        <v>15.58</v>
      </c>
      <c r="M18" s="8">
        <v>41871</v>
      </c>
      <c r="N18" s="7">
        <v>8.68</v>
      </c>
      <c r="O18" s="9">
        <v>4</v>
      </c>
      <c r="P18" s="7">
        <v>3.84</v>
      </c>
      <c r="Q18" s="8">
        <v>41872</v>
      </c>
      <c r="R18" s="7">
        <v>28.161592741935486</v>
      </c>
      <c r="S18" s="7">
        <v>176.32067132651417</v>
      </c>
    </row>
    <row r="19" spans="1:19" x14ac:dyDescent="0.2">
      <c r="A19" s="1" t="s">
        <v>30</v>
      </c>
      <c r="B19" s="7">
        <v>14.295999999999998</v>
      </c>
      <c r="C19" s="7">
        <v>28.811666666666671</v>
      </c>
      <c r="D19" s="7">
        <v>20.867840277777777</v>
      </c>
      <c r="E19" s="7">
        <v>36.04</v>
      </c>
      <c r="F19" s="8">
        <v>41892</v>
      </c>
      <c r="G19" s="7">
        <v>10.34</v>
      </c>
      <c r="H19" s="8">
        <v>41903</v>
      </c>
      <c r="I19" s="7">
        <v>61.56334722222222</v>
      </c>
      <c r="J19" s="7">
        <v>560.11</v>
      </c>
      <c r="K19" s="7">
        <v>1.6296527777777783</v>
      </c>
      <c r="L19" s="7">
        <v>11.66</v>
      </c>
      <c r="M19" s="8">
        <v>41900</v>
      </c>
      <c r="N19" s="7">
        <v>27.67</v>
      </c>
      <c r="O19" s="9">
        <v>5</v>
      </c>
      <c r="P19" s="7">
        <v>20</v>
      </c>
      <c r="Q19" s="8">
        <v>41884</v>
      </c>
      <c r="R19" s="7">
        <v>24.713625000000011</v>
      </c>
      <c r="S19" s="7">
        <v>118.24500332805033</v>
      </c>
    </row>
    <row r="20" spans="1:19" x14ac:dyDescent="0.2">
      <c r="A20" s="1" t="s">
        <v>31</v>
      </c>
      <c r="B20" s="7">
        <v>8.7277419354838699</v>
      </c>
      <c r="C20" s="7">
        <v>22.695161290322584</v>
      </c>
      <c r="D20" s="7">
        <v>15.12600806451613</v>
      </c>
      <c r="E20" s="7">
        <v>31.73</v>
      </c>
      <c r="F20" s="8">
        <v>41923</v>
      </c>
      <c r="G20" s="7">
        <v>1.76</v>
      </c>
      <c r="H20" s="8">
        <v>41938</v>
      </c>
      <c r="I20" s="7">
        <v>65.092661290322582</v>
      </c>
      <c r="J20" s="7">
        <v>415.15</v>
      </c>
      <c r="K20" s="7">
        <v>2.0382661290322575</v>
      </c>
      <c r="L20" s="7">
        <v>14.31</v>
      </c>
      <c r="M20" s="8">
        <v>41936</v>
      </c>
      <c r="N20" s="7">
        <v>8.07</v>
      </c>
      <c r="O20" s="9">
        <v>3</v>
      </c>
      <c r="P20" s="7">
        <v>6.46</v>
      </c>
      <c r="Q20" s="8">
        <v>41939</v>
      </c>
      <c r="R20" s="7">
        <v>18.583716397849461</v>
      </c>
      <c r="S20" s="7">
        <v>80.068926115721979</v>
      </c>
    </row>
    <row r="21" spans="1:19" x14ac:dyDescent="0.2">
      <c r="A21" s="1" t="s">
        <v>32</v>
      </c>
      <c r="B21" s="7">
        <v>7.9946666666666646</v>
      </c>
      <c r="C21" s="7">
        <v>14.821333333333332</v>
      </c>
      <c r="D21" s="7">
        <v>11.175846040189123</v>
      </c>
      <c r="E21" s="7">
        <v>19.45</v>
      </c>
      <c r="F21" s="8">
        <v>41951</v>
      </c>
      <c r="G21" s="7">
        <v>0.63</v>
      </c>
      <c r="H21" s="8">
        <v>41973</v>
      </c>
      <c r="I21" s="7">
        <v>86.361354905437352</v>
      </c>
      <c r="J21" s="7">
        <v>183.86</v>
      </c>
      <c r="K21" s="7">
        <v>2.3684236111111114</v>
      </c>
      <c r="L21" s="7">
        <v>16.27</v>
      </c>
      <c r="M21" s="8">
        <v>41949</v>
      </c>
      <c r="N21" s="7">
        <v>58.7</v>
      </c>
      <c r="O21" s="9">
        <v>21</v>
      </c>
      <c r="P21" s="7">
        <v>23.63</v>
      </c>
      <c r="Q21" s="8">
        <v>41948</v>
      </c>
      <c r="R21" s="7">
        <v>12.399923611111113</v>
      </c>
      <c r="S21" s="7">
        <v>32.515401285949757</v>
      </c>
    </row>
    <row r="22" spans="1:19" ht="13.5" thickBot="1" x14ac:dyDescent="0.25">
      <c r="A22" s="10" t="s">
        <v>33</v>
      </c>
      <c r="B22" s="11">
        <v>3.2348387096774198</v>
      </c>
      <c r="C22" s="11">
        <v>11.48935483870968</v>
      </c>
      <c r="D22" s="11">
        <v>6.8660685483870969</v>
      </c>
      <c r="E22" s="11">
        <v>19.16</v>
      </c>
      <c r="F22" s="12">
        <v>41989</v>
      </c>
      <c r="G22" s="11">
        <v>-4.1100000000000003</v>
      </c>
      <c r="H22" s="12">
        <v>42000</v>
      </c>
      <c r="I22" s="11">
        <v>80.07438844086019</v>
      </c>
      <c r="J22" s="11">
        <v>183.33</v>
      </c>
      <c r="K22" s="11">
        <v>2.5262029569892466</v>
      </c>
      <c r="L22" s="11">
        <v>17.64</v>
      </c>
      <c r="M22" s="12">
        <v>41989</v>
      </c>
      <c r="N22" s="11">
        <v>11.29</v>
      </c>
      <c r="O22" s="13">
        <v>7</v>
      </c>
      <c r="P22" s="11">
        <v>6.47</v>
      </c>
      <c r="Q22" s="12">
        <v>41989</v>
      </c>
      <c r="R22" s="11">
        <v>7.5573319892473112</v>
      </c>
      <c r="S22" s="11">
        <v>29.875735188186145</v>
      </c>
    </row>
    <row r="23" spans="1:19" ht="13.5" thickTop="1" x14ac:dyDescent="0.2">
      <c r="A23" s="1" t="s">
        <v>34</v>
      </c>
      <c r="B23" s="7">
        <v>9.100984447004608</v>
      </c>
      <c r="C23" s="7">
        <v>20.705892793138762</v>
      </c>
      <c r="D23" s="7">
        <v>14.447095426078901</v>
      </c>
      <c r="E23" s="7">
        <v>39.24</v>
      </c>
      <c r="F23" s="8">
        <v>40775</v>
      </c>
      <c r="G23" s="7">
        <v>-4.7699999999999996</v>
      </c>
      <c r="H23" s="8">
        <v>40569</v>
      </c>
      <c r="I23" s="7">
        <v>67.395530875593053</v>
      </c>
      <c r="J23" s="7">
        <v>5771.82</v>
      </c>
      <c r="K23" s="7">
        <v>2.4017696265894348</v>
      </c>
      <c r="L23" s="7">
        <v>17.64</v>
      </c>
      <c r="M23" s="8">
        <v>40893</v>
      </c>
      <c r="N23" s="7">
        <v>297.42</v>
      </c>
      <c r="O23" s="9">
        <v>99</v>
      </c>
      <c r="P23" s="7">
        <v>25.05</v>
      </c>
      <c r="Q23" s="8">
        <v>40617</v>
      </c>
      <c r="R23" s="7">
        <v>16.960063285383598</v>
      </c>
      <c r="S23" s="7">
        <v>1210.5772320766132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-3.24</v>
      </c>
      <c r="G28" s="3" t="s">
        <v>17</v>
      </c>
      <c r="H28" s="15">
        <v>40903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-0.5</v>
      </c>
      <c r="G29" s="3" t="s">
        <v>17</v>
      </c>
      <c r="H29" s="15">
        <v>40609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293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4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11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9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0</v>
      </c>
      <c r="G37" s="3" t="s">
        <v>39</v>
      </c>
      <c r="H37" s="3"/>
      <c r="I37" s="3"/>
      <c r="J37" s="3"/>
    </row>
  </sheetData>
  <phoneticPr fontId="5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53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45</v>
      </c>
    </row>
    <row r="7" spans="1:19" x14ac:dyDescent="0.2">
      <c r="B7" s="1" t="s">
        <v>54</v>
      </c>
    </row>
    <row r="9" spans="1:19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19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19" x14ac:dyDescent="0.2">
      <c r="A11" s="1" t="s">
        <v>22</v>
      </c>
      <c r="B11" s="7">
        <v>2.6064516129032262</v>
      </c>
      <c r="C11" s="7">
        <v>10.759677419354837</v>
      </c>
      <c r="D11" s="7">
        <v>6.4503293010752705</v>
      </c>
      <c r="E11" s="7">
        <v>16.059999999999999</v>
      </c>
      <c r="F11" s="8">
        <v>42023</v>
      </c>
      <c r="G11" s="7">
        <v>-3.64</v>
      </c>
      <c r="H11" s="8">
        <v>42019</v>
      </c>
      <c r="I11" s="7">
        <v>80.444831989247305</v>
      </c>
      <c r="J11" s="7">
        <v>215.32</v>
      </c>
      <c r="K11" s="7">
        <v>2.9207728494623657</v>
      </c>
      <c r="L11" s="7">
        <v>16.559999999999999</v>
      </c>
      <c r="M11" s="8">
        <v>42010</v>
      </c>
      <c r="N11" s="7">
        <v>17.93</v>
      </c>
      <c r="O11" s="9">
        <v>8</v>
      </c>
      <c r="P11" s="7">
        <v>11.31</v>
      </c>
      <c r="Q11" s="8">
        <v>42020</v>
      </c>
      <c r="R11" s="7">
        <v>6.8994825268817204</v>
      </c>
      <c r="S11" s="7">
        <v>35.934944658971901</v>
      </c>
    </row>
    <row r="12" spans="1:19" x14ac:dyDescent="0.2">
      <c r="A12" s="1" t="s">
        <v>23</v>
      </c>
      <c r="B12" s="7">
        <v>0.82655172413793099</v>
      </c>
      <c r="C12" s="7">
        <v>10.482068965517239</v>
      </c>
      <c r="D12" s="7">
        <v>5.2007830459770119</v>
      </c>
      <c r="E12" s="7">
        <v>20.39</v>
      </c>
      <c r="F12" s="8">
        <v>41699</v>
      </c>
      <c r="G12" s="7">
        <v>-3.7</v>
      </c>
      <c r="H12" s="8">
        <v>41682</v>
      </c>
      <c r="I12" s="7">
        <v>61.682658045977007</v>
      </c>
      <c r="J12" s="7">
        <v>326.97000000000003</v>
      </c>
      <c r="K12" s="7">
        <v>4.4157471264367807</v>
      </c>
      <c r="L12" s="7">
        <v>18.329999999999998</v>
      </c>
      <c r="M12" s="8">
        <v>41675</v>
      </c>
      <c r="N12" s="7">
        <v>3.81</v>
      </c>
      <c r="O12" s="9">
        <v>4</v>
      </c>
      <c r="P12" s="7">
        <v>1.21</v>
      </c>
      <c r="Q12" s="8">
        <v>41671</v>
      </c>
      <c r="R12" s="7">
        <v>5.7160991379310353</v>
      </c>
      <c r="S12" s="7">
        <v>63.060615945824459</v>
      </c>
    </row>
    <row r="13" spans="1:19" x14ac:dyDescent="0.2">
      <c r="A13" s="1" t="s">
        <v>24</v>
      </c>
      <c r="B13" s="7">
        <v>4.0264516129032266</v>
      </c>
      <c r="C13" s="7">
        <v>18.247741935483869</v>
      </c>
      <c r="D13" s="7">
        <v>10.843703833567091</v>
      </c>
      <c r="E13" s="7">
        <v>24.95</v>
      </c>
      <c r="F13" s="8">
        <v>41711</v>
      </c>
      <c r="G13" s="7">
        <v>0.5</v>
      </c>
      <c r="H13" s="8">
        <v>41700</v>
      </c>
      <c r="I13" s="7">
        <v>58.017869915848543</v>
      </c>
      <c r="J13" s="7">
        <v>547.16</v>
      </c>
      <c r="K13" s="7">
        <v>3.0035472183263203</v>
      </c>
      <c r="L13" s="7">
        <v>17.05</v>
      </c>
      <c r="M13" s="8">
        <v>41707</v>
      </c>
      <c r="N13" s="7">
        <v>13.51</v>
      </c>
      <c r="O13" s="9">
        <v>3</v>
      </c>
      <c r="P13" s="7">
        <v>11.71</v>
      </c>
      <c r="Q13" s="8">
        <v>41719</v>
      </c>
      <c r="R13" s="7">
        <v>11.675674088359044</v>
      </c>
      <c r="S13" s="7">
        <v>103.11697071834215</v>
      </c>
    </row>
    <row r="14" spans="1:19" x14ac:dyDescent="0.2">
      <c r="A14" s="1" t="s">
        <v>25</v>
      </c>
      <c r="B14" s="7">
        <v>6.3153333333333324</v>
      </c>
      <c r="C14" s="7">
        <v>16.122333333333334</v>
      </c>
      <c r="D14" s="7">
        <v>10.629784722222221</v>
      </c>
      <c r="E14" s="7">
        <v>23.9</v>
      </c>
      <c r="F14" s="8">
        <v>41730</v>
      </c>
      <c r="G14" s="7">
        <v>1.63</v>
      </c>
      <c r="H14" s="8">
        <v>41736</v>
      </c>
      <c r="I14" s="7">
        <v>72.838395833333351</v>
      </c>
      <c r="J14" s="7">
        <v>459.43</v>
      </c>
      <c r="K14" s="7">
        <v>2.83</v>
      </c>
      <c r="L14" s="7">
        <v>20.29</v>
      </c>
      <c r="M14" s="8">
        <v>41739</v>
      </c>
      <c r="N14" s="7">
        <v>85.67</v>
      </c>
      <c r="O14" s="9">
        <v>21</v>
      </c>
      <c r="P14" s="7">
        <v>18.98</v>
      </c>
      <c r="Q14" s="8">
        <v>41757</v>
      </c>
      <c r="R14" s="7">
        <v>12.312770833333332</v>
      </c>
      <c r="S14" s="7">
        <v>86.158253942105702</v>
      </c>
    </row>
    <row r="15" spans="1:19" x14ac:dyDescent="0.2">
      <c r="A15" s="1" t="s">
        <v>26</v>
      </c>
      <c r="B15" s="7">
        <v>11.21838709677419</v>
      </c>
      <c r="C15" s="7">
        <v>24.718064516129029</v>
      </c>
      <c r="D15" s="7">
        <v>17.618897849462368</v>
      </c>
      <c r="E15" s="7">
        <v>32.79</v>
      </c>
      <c r="F15" s="8">
        <v>41790</v>
      </c>
      <c r="G15" s="7">
        <v>5.09</v>
      </c>
      <c r="H15" s="8">
        <v>41760</v>
      </c>
      <c r="I15" s="7">
        <v>63.282264784946236</v>
      </c>
      <c r="J15" s="7">
        <v>761.87</v>
      </c>
      <c r="K15" s="7">
        <v>2.5439717741935484</v>
      </c>
      <c r="L15" s="7">
        <v>16.170000000000002</v>
      </c>
      <c r="M15" s="8">
        <v>41780</v>
      </c>
      <c r="N15" s="7">
        <v>42.13</v>
      </c>
      <c r="O15" s="9">
        <v>10</v>
      </c>
      <c r="P15" s="7">
        <v>31.88</v>
      </c>
      <c r="Q15" s="8">
        <v>41778</v>
      </c>
      <c r="R15" s="7">
        <v>18.842829301075266</v>
      </c>
      <c r="S15" s="7">
        <v>157.83176914763126</v>
      </c>
    </row>
    <row r="16" spans="1:19" x14ac:dyDescent="0.2">
      <c r="A16" s="1" t="s">
        <v>27</v>
      </c>
      <c r="B16" s="7">
        <v>14.506000000000002</v>
      </c>
      <c r="C16" s="7">
        <v>29.689666666666671</v>
      </c>
      <c r="D16" s="7">
        <v>21.598312499999999</v>
      </c>
      <c r="E16" s="7">
        <v>38.15</v>
      </c>
      <c r="F16" s="8">
        <v>41816</v>
      </c>
      <c r="G16" s="7">
        <v>8.6199999999999992</v>
      </c>
      <c r="H16" s="8">
        <v>41799</v>
      </c>
      <c r="I16" s="7">
        <v>56.285361111111108</v>
      </c>
      <c r="J16" s="7">
        <v>758.93</v>
      </c>
      <c r="K16" s="7">
        <v>2.0620902777777781</v>
      </c>
      <c r="L16" s="7">
        <v>15.88</v>
      </c>
      <c r="M16" s="8">
        <v>41801</v>
      </c>
      <c r="N16" s="7">
        <v>30.05</v>
      </c>
      <c r="O16" s="9">
        <v>6</v>
      </c>
      <c r="P16" s="7">
        <v>15.15</v>
      </c>
      <c r="Q16" s="8">
        <v>41792</v>
      </c>
      <c r="R16" s="7">
        <v>24.977180555555559</v>
      </c>
      <c r="S16" s="7">
        <v>177.31560600809027</v>
      </c>
    </row>
    <row r="17" spans="1:19" x14ac:dyDescent="0.2">
      <c r="A17" s="1" t="s">
        <v>28</v>
      </c>
      <c r="B17" s="7">
        <v>15.16322580645161</v>
      </c>
      <c r="C17" s="7">
        <v>30.167096774193546</v>
      </c>
      <c r="D17" s="7">
        <v>22.002822580645162</v>
      </c>
      <c r="E17" s="7">
        <v>38.81</v>
      </c>
      <c r="F17" s="8">
        <v>41838</v>
      </c>
      <c r="G17" s="7">
        <v>9.68</v>
      </c>
      <c r="H17" s="8">
        <v>41822</v>
      </c>
      <c r="I17" s="7">
        <v>52.066061827956986</v>
      </c>
      <c r="J17" s="7">
        <v>848.43</v>
      </c>
      <c r="K17" s="7">
        <v>2.5009274193548392</v>
      </c>
      <c r="L17" s="7">
        <v>14.31</v>
      </c>
      <c r="M17" s="8">
        <v>41835</v>
      </c>
      <c r="N17" s="7">
        <v>16.75</v>
      </c>
      <c r="O17" s="9">
        <v>3</v>
      </c>
      <c r="P17" s="7">
        <v>8.48</v>
      </c>
      <c r="Q17" s="8">
        <v>41846</v>
      </c>
      <c r="R17" s="7">
        <v>27.065698924731176</v>
      </c>
      <c r="S17" s="7">
        <v>200.53980460289932</v>
      </c>
    </row>
    <row r="18" spans="1:19" x14ac:dyDescent="0.2">
      <c r="A18" s="1" t="s">
        <v>29</v>
      </c>
      <c r="B18" s="7">
        <v>17.047419354838706</v>
      </c>
      <c r="C18" s="7">
        <v>32.822258064516127</v>
      </c>
      <c r="D18" s="7">
        <v>24.406169354838703</v>
      </c>
      <c r="E18" s="7">
        <v>41.15</v>
      </c>
      <c r="F18" s="8">
        <v>41861</v>
      </c>
      <c r="G18" s="7">
        <v>12.47</v>
      </c>
      <c r="H18" s="8">
        <v>41857</v>
      </c>
      <c r="I18" s="7">
        <v>51.774744623655913</v>
      </c>
      <c r="J18" s="7">
        <v>732.35399999999981</v>
      </c>
      <c r="K18" s="7">
        <v>2.1536310483870968</v>
      </c>
      <c r="L18" s="7">
        <v>14.7</v>
      </c>
      <c r="M18" s="8">
        <v>41870</v>
      </c>
      <c r="N18" s="7">
        <v>13.936</v>
      </c>
      <c r="O18" s="9">
        <v>3</v>
      </c>
      <c r="P18" s="7">
        <v>9.6959999999999997</v>
      </c>
      <c r="Q18" s="8">
        <v>41880</v>
      </c>
      <c r="R18" s="7">
        <v>28.314274193548385</v>
      </c>
      <c r="S18" s="7">
        <v>184.71135942881699</v>
      </c>
    </row>
    <row r="19" spans="1:19" x14ac:dyDescent="0.2">
      <c r="A19" s="1" t="s">
        <v>30</v>
      </c>
      <c r="B19" s="7">
        <v>13.801733333333335</v>
      </c>
      <c r="C19" s="7">
        <v>26.537333333333333</v>
      </c>
      <c r="D19" s="7">
        <v>19.617018750000003</v>
      </c>
      <c r="E19" s="7">
        <v>32.79</v>
      </c>
      <c r="F19" s="8">
        <v>41897</v>
      </c>
      <c r="G19" s="7">
        <v>6.952</v>
      </c>
      <c r="H19" s="8">
        <v>41909</v>
      </c>
      <c r="I19" s="7">
        <v>58.370555555555555</v>
      </c>
      <c r="J19" s="7">
        <v>509.88900000000001</v>
      </c>
      <c r="K19" s="7">
        <v>2.4520291666666667</v>
      </c>
      <c r="L19" s="7">
        <v>13.92</v>
      </c>
      <c r="M19" s="8">
        <v>41905</v>
      </c>
      <c r="N19" s="7">
        <v>27.068000000000005</v>
      </c>
      <c r="O19" s="9">
        <v>5</v>
      </c>
      <c r="P19" s="7">
        <v>20.604000000000006</v>
      </c>
      <c r="Q19" s="8">
        <v>41911</v>
      </c>
      <c r="R19" s="7">
        <v>23.240388888888891</v>
      </c>
      <c r="S19" s="7">
        <v>123.89316559691331</v>
      </c>
    </row>
    <row r="20" spans="1:19" x14ac:dyDescent="0.2">
      <c r="A20" s="1" t="s">
        <v>31</v>
      </c>
      <c r="B20" s="7">
        <v>9.6581612903225835</v>
      </c>
      <c r="C20" s="7">
        <v>20.153225806451612</v>
      </c>
      <c r="D20" s="7">
        <v>14.346586021505383</v>
      </c>
      <c r="E20" s="7">
        <v>28.75</v>
      </c>
      <c r="F20" s="8">
        <v>41920</v>
      </c>
      <c r="G20" s="7">
        <v>0.96299999999999997</v>
      </c>
      <c r="H20" s="8">
        <v>41942</v>
      </c>
      <c r="I20" s="7">
        <v>78.914858870967734</v>
      </c>
      <c r="J20" s="7">
        <v>341.697</v>
      </c>
      <c r="K20" s="7">
        <v>1.7531545698924731</v>
      </c>
      <c r="L20" s="7">
        <v>15.39</v>
      </c>
      <c r="M20" s="8">
        <v>41939</v>
      </c>
      <c r="N20" s="7">
        <v>115.14200000000002</v>
      </c>
      <c r="O20" s="9">
        <v>14</v>
      </c>
      <c r="P20" s="7">
        <v>25.856000000000002</v>
      </c>
      <c r="Q20" s="8">
        <v>41933</v>
      </c>
      <c r="R20" s="7">
        <v>16.39106384408602</v>
      </c>
      <c r="S20" s="7">
        <v>58.97784343856511</v>
      </c>
    </row>
    <row r="21" spans="1:19" x14ac:dyDescent="0.2">
      <c r="A21" s="1" t="s">
        <v>32</v>
      </c>
      <c r="B21" s="7">
        <v>5.4437333333333324</v>
      </c>
      <c r="C21" s="7">
        <v>13.141433333333335</v>
      </c>
      <c r="D21" s="7">
        <v>9.0774756944444466</v>
      </c>
      <c r="E21" s="7">
        <v>21.05</v>
      </c>
      <c r="F21" s="8">
        <v>41945</v>
      </c>
      <c r="G21" s="7">
        <v>-0.16700000000000001</v>
      </c>
      <c r="H21" s="8">
        <v>41966</v>
      </c>
      <c r="I21" s="7">
        <v>84.410173611111119</v>
      </c>
      <c r="J21" s="7">
        <v>193.98600000000002</v>
      </c>
      <c r="K21" s="7">
        <v>2.1332937499999995</v>
      </c>
      <c r="L21" s="7">
        <v>13.72</v>
      </c>
      <c r="M21" s="8">
        <v>41971</v>
      </c>
      <c r="N21" s="7">
        <v>43.43</v>
      </c>
      <c r="O21" s="9">
        <v>12</v>
      </c>
      <c r="P21" s="7">
        <v>16.766000000000002</v>
      </c>
      <c r="Q21" s="8">
        <v>41971</v>
      </c>
      <c r="R21" s="7">
        <v>10.208452083333331</v>
      </c>
      <c r="S21" s="7">
        <v>28.798420705310402</v>
      </c>
    </row>
    <row r="22" spans="1:19" ht="13.5" thickBot="1" x14ac:dyDescent="0.25">
      <c r="A22" s="10" t="s">
        <v>33</v>
      </c>
      <c r="B22" s="11">
        <v>2.4904838709677422</v>
      </c>
      <c r="C22" s="11">
        <v>11.297709677419357</v>
      </c>
      <c r="D22" s="11">
        <v>6.7208407258064504</v>
      </c>
      <c r="E22" s="11">
        <v>16.399999999999999</v>
      </c>
      <c r="F22" s="12">
        <v>41994</v>
      </c>
      <c r="G22" s="11">
        <v>-3.4350000000000001</v>
      </c>
      <c r="H22" s="12">
        <v>41985</v>
      </c>
      <c r="I22" s="11">
        <v>81.724133064516124</v>
      </c>
      <c r="J22" s="11">
        <v>193.9</v>
      </c>
      <c r="K22" s="11">
        <v>2.0657862903225803</v>
      </c>
      <c r="L22" s="11">
        <v>14.7</v>
      </c>
      <c r="M22" s="12">
        <v>41978</v>
      </c>
      <c r="N22" s="11">
        <v>3.6360000000000001</v>
      </c>
      <c r="O22" s="13">
        <v>9</v>
      </c>
      <c r="P22" s="11">
        <v>1.212</v>
      </c>
      <c r="Q22" s="12">
        <v>41989</v>
      </c>
      <c r="R22" s="11">
        <v>6.9294153225806454</v>
      </c>
      <c r="S22" s="11">
        <v>26.451651302783699</v>
      </c>
    </row>
    <row r="23" spans="1:19" ht="13.5" thickTop="1" x14ac:dyDescent="0.2">
      <c r="A23" s="1" t="s">
        <v>34</v>
      </c>
      <c r="B23" s="7">
        <v>8.5919943641082668</v>
      </c>
      <c r="C23" s="7">
        <v>20.344884152144356</v>
      </c>
      <c r="D23" s="7">
        <v>14.042727031628674</v>
      </c>
      <c r="E23" s="7">
        <v>41.15</v>
      </c>
      <c r="F23" s="8">
        <v>41131</v>
      </c>
      <c r="G23" s="7">
        <v>-3.7</v>
      </c>
      <c r="H23" s="8">
        <v>40951</v>
      </c>
      <c r="I23" s="7">
        <v>66.650992436185575</v>
      </c>
      <c r="J23" s="7">
        <v>5889.9359999999997</v>
      </c>
      <c r="K23" s="7">
        <v>2.5695792909017041</v>
      </c>
      <c r="L23" s="7">
        <v>20.29</v>
      </c>
      <c r="M23" s="8">
        <v>41009</v>
      </c>
      <c r="N23" s="7">
        <v>413.06200000000013</v>
      </c>
      <c r="O23" s="9">
        <v>98</v>
      </c>
      <c r="P23" s="7">
        <v>31.88</v>
      </c>
      <c r="Q23" s="8">
        <v>41048</v>
      </c>
      <c r="R23" s="7">
        <v>16.047777475025367</v>
      </c>
      <c r="S23" s="7">
        <v>1246.7904054962546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-0.16700000000000001</v>
      </c>
      <c r="G28" s="3" t="s">
        <v>17</v>
      </c>
      <c r="H28" s="15">
        <v>41236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-2.77</v>
      </c>
      <c r="G29" s="3" t="s">
        <v>17</v>
      </c>
      <c r="H29" s="15">
        <v>40961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274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10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5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10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0</v>
      </c>
      <c r="G37" s="3" t="s">
        <v>39</v>
      </c>
      <c r="H37" s="3"/>
      <c r="I37" s="3"/>
      <c r="J37" s="3"/>
    </row>
  </sheetData>
  <phoneticPr fontId="5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55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45</v>
      </c>
    </row>
    <row r="7" spans="1:19" x14ac:dyDescent="0.2">
      <c r="B7" s="1" t="s">
        <v>54</v>
      </c>
    </row>
    <row r="9" spans="1:19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19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19" x14ac:dyDescent="0.2">
      <c r="A11" s="1" t="s">
        <v>22</v>
      </c>
      <c r="B11" s="7">
        <v>2.5802258064516135</v>
      </c>
      <c r="C11" s="7">
        <v>11.941935483870967</v>
      </c>
      <c r="D11" s="7">
        <v>6.9876955645161294</v>
      </c>
      <c r="E11" s="7">
        <v>18.59</v>
      </c>
      <c r="F11" s="8">
        <v>42035</v>
      </c>
      <c r="G11" s="7">
        <v>-1.639</v>
      </c>
      <c r="H11" s="8">
        <v>42026</v>
      </c>
      <c r="I11" s="7">
        <v>78.53867607526881</v>
      </c>
      <c r="J11" s="7">
        <v>223.35900000000004</v>
      </c>
      <c r="K11" s="7">
        <v>3.0560134408602155</v>
      </c>
      <c r="L11" s="7">
        <v>20.87</v>
      </c>
      <c r="M11" s="8">
        <v>42027</v>
      </c>
      <c r="N11" s="7">
        <v>55.751999999999995</v>
      </c>
      <c r="O11" s="9">
        <v>19</v>
      </c>
      <c r="P11" s="7">
        <v>11.917999999999999</v>
      </c>
      <c r="Q11" s="8">
        <v>42031</v>
      </c>
      <c r="R11" s="7">
        <v>6.5054825268817185</v>
      </c>
      <c r="S11" s="7">
        <v>36.92419408709511</v>
      </c>
    </row>
    <row r="12" spans="1:19" x14ac:dyDescent="0.2">
      <c r="A12" s="1" t="s">
        <v>23</v>
      </c>
      <c r="B12" s="7">
        <v>2.4926785714285713</v>
      </c>
      <c r="C12" s="7">
        <v>9.792821428571429</v>
      </c>
      <c r="D12" s="7">
        <v>6.0853162202380959</v>
      </c>
      <c r="E12" s="7">
        <v>14.94</v>
      </c>
      <c r="F12" s="8">
        <v>41691</v>
      </c>
      <c r="G12" s="7">
        <v>-1.3049999999999999</v>
      </c>
      <c r="H12" s="8">
        <v>41697</v>
      </c>
      <c r="I12" s="7">
        <v>79.828526785714303</v>
      </c>
      <c r="J12" s="7">
        <v>231.85299999999995</v>
      </c>
      <c r="K12" s="7">
        <v>3.4591741071428572</v>
      </c>
      <c r="L12" s="7">
        <v>19.600000000000001</v>
      </c>
      <c r="M12" s="8">
        <v>41681</v>
      </c>
      <c r="N12" s="7">
        <v>79.183999999999997</v>
      </c>
      <c r="O12" s="9">
        <v>15</v>
      </c>
      <c r="P12" s="7">
        <v>33.734000000000002</v>
      </c>
      <c r="Q12" s="8">
        <v>41682</v>
      </c>
      <c r="R12" s="7">
        <v>6.6005483630952373</v>
      </c>
      <c r="S12" s="7">
        <v>36.771391194557559</v>
      </c>
    </row>
    <row r="13" spans="1:19" x14ac:dyDescent="0.2">
      <c r="A13" s="1" t="s">
        <v>24</v>
      </c>
      <c r="B13" s="7">
        <v>4.7432580645161284</v>
      </c>
      <c r="C13" s="7">
        <v>14.363838709677418</v>
      </c>
      <c r="D13" s="7">
        <v>9.2134240591397862</v>
      </c>
      <c r="E13" s="7">
        <v>20.32</v>
      </c>
      <c r="F13" s="8">
        <v>41720</v>
      </c>
      <c r="G13" s="7">
        <v>-0.30099999999999999</v>
      </c>
      <c r="H13" s="8">
        <v>41701</v>
      </c>
      <c r="I13" s="7">
        <v>77.994684139784951</v>
      </c>
      <c r="J13" s="7">
        <v>402.69899999999996</v>
      </c>
      <c r="K13" s="7">
        <v>2.6569260752688177</v>
      </c>
      <c r="L13" s="7">
        <v>19.989999999999998</v>
      </c>
      <c r="M13" s="8">
        <v>41711</v>
      </c>
      <c r="N13" s="7">
        <v>89.89</v>
      </c>
      <c r="O13" s="9">
        <v>18</v>
      </c>
      <c r="P13" s="7">
        <v>19.190000000000001</v>
      </c>
      <c r="Q13" s="8">
        <v>41703</v>
      </c>
      <c r="R13" s="7">
        <v>9.8000262096774193</v>
      </c>
      <c r="S13" s="7">
        <v>65.917946502518603</v>
      </c>
    </row>
    <row r="14" spans="1:19" x14ac:dyDescent="0.2">
      <c r="A14" s="1" t="s">
        <v>25</v>
      </c>
      <c r="B14" s="7">
        <v>6.2672333333333361</v>
      </c>
      <c r="C14" s="7">
        <v>17.515333333333334</v>
      </c>
      <c r="D14" s="7">
        <v>11.630336111111115</v>
      </c>
      <c r="E14" s="7">
        <v>28.29</v>
      </c>
      <c r="F14" s="8">
        <v>41746</v>
      </c>
      <c r="G14" s="7">
        <v>2.8290000000000002</v>
      </c>
      <c r="H14" s="8">
        <v>41750</v>
      </c>
      <c r="I14" s="7">
        <v>68.494291666666655</v>
      </c>
      <c r="J14" s="7">
        <v>562.27700000000004</v>
      </c>
      <c r="K14" s="7">
        <v>2.9988868055555558</v>
      </c>
      <c r="L14" s="7">
        <v>15.48</v>
      </c>
      <c r="M14" s="8">
        <v>41740</v>
      </c>
      <c r="N14" s="7">
        <v>64.841999999999999</v>
      </c>
      <c r="O14" s="9">
        <v>14</v>
      </c>
      <c r="P14" s="7">
        <v>13.331999999999999</v>
      </c>
      <c r="Q14" s="8">
        <v>41730</v>
      </c>
      <c r="R14" s="7">
        <v>13.376554166666665</v>
      </c>
      <c r="S14" s="7">
        <v>101.00773917482316</v>
      </c>
    </row>
    <row r="15" spans="1:19" x14ac:dyDescent="0.2">
      <c r="A15" s="1" t="s">
        <v>26</v>
      </c>
      <c r="B15" s="7">
        <v>7.5484516129032233</v>
      </c>
      <c r="C15" s="7">
        <v>17.608387096774187</v>
      </c>
      <c r="D15" s="7">
        <v>12.199731182795698</v>
      </c>
      <c r="E15" s="7">
        <v>24.57</v>
      </c>
      <c r="F15" s="8">
        <v>41765</v>
      </c>
      <c r="G15" s="7">
        <v>2.028</v>
      </c>
      <c r="H15" s="8">
        <v>41785</v>
      </c>
      <c r="I15" s="7">
        <v>72.191861559139781</v>
      </c>
      <c r="J15" s="7">
        <v>607.42099999999994</v>
      </c>
      <c r="K15" s="7">
        <v>2.7600094086021505</v>
      </c>
      <c r="L15" s="7">
        <v>16.559999999999999</v>
      </c>
      <c r="M15" s="8">
        <v>41789</v>
      </c>
      <c r="N15" s="7">
        <v>47.873999999999995</v>
      </c>
      <c r="O15" s="9">
        <v>15</v>
      </c>
      <c r="P15" s="7">
        <v>10.1</v>
      </c>
      <c r="Q15" s="8">
        <v>41776</v>
      </c>
      <c r="R15" s="7">
        <v>15.029368279569894</v>
      </c>
      <c r="S15" s="7">
        <v>107.05364115421227</v>
      </c>
    </row>
    <row r="16" spans="1:19" x14ac:dyDescent="0.2">
      <c r="A16" s="1" t="s">
        <v>27</v>
      </c>
      <c r="B16" s="7">
        <v>11.909000000000001</v>
      </c>
      <c r="C16" s="7">
        <v>24.04366666666667</v>
      </c>
      <c r="D16" s="7">
        <v>17.549395833333335</v>
      </c>
      <c r="E16" s="7">
        <v>33.130000000000003</v>
      </c>
      <c r="F16" s="8">
        <v>41806</v>
      </c>
      <c r="G16" s="7">
        <v>9.2200000000000006</v>
      </c>
      <c r="H16" s="8">
        <v>41815</v>
      </c>
      <c r="I16" s="7">
        <v>66.345006944444435</v>
      </c>
      <c r="J16" s="7">
        <v>716.91200000000003</v>
      </c>
      <c r="K16" s="7">
        <v>2.569813194444444</v>
      </c>
      <c r="L16" s="7">
        <v>14.6</v>
      </c>
      <c r="M16" s="8">
        <v>41796</v>
      </c>
      <c r="N16" s="7">
        <v>65.447999999999993</v>
      </c>
      <c r="O16" s="9">
        <v>8</v>
      </c>
      <c r="P16" s="7">
        <v>22.624000000000002</v>
      </c>
      <c r="Q16" s="8">
        <v>41808</v>
      </c>
      <c r="R16" s="7">
        <v>19.600729166666671</v>
      </c>
      <c r="S16" s="7">
        <v>147.89626724661673</v>
      </c>
    </row>
    <row r="17" spans="1:19" x14ac:dyDescent="0.2">
      <c r="A17" s="1" t="s">
        <v>28</v>
      </c>
      <c r="B17" s="7">
        <v>17.050322580645162</v>
      </c>
      <c r="C17" s="7">
        <v>32.036774193548396</v>
      </c>
      <c r="D17" s="7">
        <v>24.030766129032255</v>
      </c>
      <c r="E17" s="7">
        <v>36.24</v>
      </c>
      <c r="F17" s="8">
        <v>41845</v>
      </c>
      <c r="G17" s="7">
        <v>13.74</v>
      </c>
      <c r="H17" s="8">
        <v>41849</v>
      </c>
      <c r="I17" s="7">
        <v>60.819005376344094</v>
      </c>
      <c r="J17" s="7">
        <v>789.077</v>
      </c>
      <c r="K17" s="7">
        <v>1.6855288978494625</v>
      </c>
      <c r="L17" s="7">
        <v>15.39</v>
      </c>
      <c r="M17" s="8">
        <v>41836</v>
      </c>
      <c r="N17" s="7">
        <v>46.257999999999996</v>
      </c>
      <c r="O17" s="9">
        <v>11</v>
      </c>
      <c r="P17" s="7">
        <v>20.603999999999999</v>
      </c>
      <c r="Q17" s="8">
        <v>41843</v>
      </c>
      <c r="R17" s="7">
        <v>26.819852150537635</v>
      </c>
      <c r="S17" s="7">
        <v>181.62536565464922</v>
      </c>
    </row>
    <row r="18" spans="1:19" x14ac:dyDescent="0.2">
      <c r="A18" s="1" t="s">
        <v>29</v>
      </c>
      <c r="B18" s="7">
        <v>15.902258064516127</v>
      </c>
      <c r="C18" s="7">
        <v>29.635483870967732</v>
      </c>
      <c r="D18" s="7">
        <v>22.010443548387098</v>
      </c>
      <c r="E18" s="7">
        <v>38.049999999999997</v>
      </c>
      <c r="F18" s="8">
        <v>41853</v>
      </c>
      <c r="G18" s="7">
        <v>12.15</v>
      </c>
      <c r="H18" s="8">
        <v>41860</v>
      </c>
      <c r="I18" s="7">
        <v>61.458306451612899</v>
      </c>
      <c r="J18" s="7">
        <v>723.92399999999998</v>
      </c>
      <c r="K18" s="7">
        <v>2.1909220430107532</v>
      </c>
      <c r="L18" s="7">
        <v>17.05</v>
      </c>
      <c r="M18" s="8">
        <v>41867</v>
      </c>
      <c r="N18" s="7">
        <v>68.08</v>
      </c>
      <c r="O18" s="9">
        <v>4</v>
      </c>
      <c r="P18" s="7">
        <v>56.566000000000003</v>
      </c>
      <c r="Q18" s="8">
        <v>41867</v>
      </c>
      <c r="R18" s="7">
        <v>26.237728494623649</v>
      </c>
      <c r="S18" s="7">
        <v>167.1787972960382</v>
      </c>
    </row>
    <row r="19" spans="1:19" x14ac:dyDescent="0.2">
      <c r="A19" s="1" t="s">
        <v>30</v>
      </c>
      <c r="B19" s="7">
        <v>13.105333333333336</v>
      </c>
      <c r="C19" s="7">
        <v>26.344999999999999</v>
      </c>
      <c r="D19" s="7">
        <v>19.273451388888887</v>
      </c>
      <c r="E19" s="7">
        <v>31.28</v>
      </c>
      <c r="F19" s="8">
        <v>41908</v>
      </c>
      <c r="G19" s="7">
        <v>9.35</v>
      </c>
      <c r="H19" s="8">
        <v>41898</v>
      </c>
      <c r="I19" s="7">
        <v>66.706354166666657</v>
      </c>
      <c r="J19" s="7">
        <v>541.44899999999996</v>
      </c>
      <c r="K19" s="7">
        <v>2.0985500000000008</v>
      </c>
      <c r="L19" s="7">
        <v>12.45</v>
      </c>
      <c r="M19" s="8">
        <v>41888</v>
      </c>
      <c r="N19" s="7">
        <v>11.312000000000001</v>
      </c>
      <c r="O19" s="9">
        <v>5</v>
      </c>
      <c r="P19" s="7">
        <v>4.8479999999999999</v>
      </c>
      <c r="Q19" s="8">
        <v>41887</v>
      </c>
      <c r="R19" s="7">
        <v>22.835520833333327</v>
      </c>
      <c r="S19" s="7">
        <v>115.89069340922507</v>
      </c>
    </row>
    <row r="20" spans="1:19" x14ac:dyDescent="0.2">
      <c r="A20" s="1" t="s">
        <v>31</v>
      </c>
      <c r="B20" s="7">
        <v>10.656354838709676</v>
      </c>
      <c r="C20" s="7">
        <v>21.867741935483867</v>
      </c>
      <c r="D20" s="7">
        <v>15.893524865591399</v>
      </c>
      <c r="E20" s="7">
        <v>28.75</v>
      </c>
      <c r="F20" s="8">
        <v>41914</v>
      </c>
      <c r="G20" s="7">
        <v>2.5630000000000002</v>
      </c>
      <c r="H20" s="8">
        <v>41924</v>
      </c>
      <c r="I20" s="7">
        <v>72.246189516129007</v>
      </c>
      <c r="J20" s="7">
        <v>361.23899999999992</v>
      </c>
      <c r="K20" s="7">
        <v>2.0784240591397851</v>
      </c>
      <c r="L20" s="7">
        <v>13.62</v>
      </c>
      <c r="M20" s="8">
        <v>41915</v>
      </c>
      <c r="N20" s="7">
        <v>14.543999999999999</v>
      </c>
      <c r="O20" s="9">
        <v>8</v>
      </c>
      <c r="P20" s="7">
        <v>8.08</v>
      </c>
      <c r="Q20" s="8">
        <v>41916</v>
      </c>
      <c r="R20" s="7">
        <v>18.356189516129039</v>
      </c>
      <c r="S20" s="7">
        <v>73.640369009139235</v>
      </c>
    </row>
    <row r="21" spans="1:19" x14ac:dyDescent="0.2">
      <c r="A21" s="1" t="s">
        <v>32</v>
      </c>
      <c r="B21" s="7">
        <v>6.0378666666666678</v>
      </c>
      <c r="C21" s="7">
        <v>13.381233333333334</v>
      </c>
      <c r="D21" s="7">
        <v>9.451594444444444</v>
      </c>
      <c r="E21" s="7">
        <v>22.97</v>
      </c>
      <c r="F21" s="8">
        <v>41949</v>
      </c>
      <c r="G21" s="7">
        <v>-4.9009999999999998</v>
      </c>
      <c r="H21" s="8">
        <v>41971</v>
      </c>
      <c r="I21" s="7">
        <v>73.528270833333337</v>
      </c>
      <c r="J21" s="7">
        <v>204.42500000000001</v>
      </c>
      <c r="K21" s="7">
        <v>3.4594354166666661</v>
      </c>
      <c r="L21" s="7">
        <v>15.09</v>
      </c>
      <c r="M21" s="8">
        <v>41948</v>
      </c>
      <c r="N21" s="7">
        <v>31.512</v>
      </c>
      <c r="O21" s="9">
        <v>12</v>
      </c>
      <c r="P21" s="7">
        <v>7.8779999999999992</v>
      </c>
      <c r="Q21" s="8">
        <v>41947</v>
      </c>
      <c r="R21" s="7">
        <v>10.966402083333332</v>
      </c>
      <c r="S21" s="7">
        <v>45.424207213384328</v>
      </c>
    </row>
    <row r="22" spans="1:19" ht="13.5" thickBot="1" x14ac:dyDescent="0.25">
      <c r="A22" s="10" t="s">
        <v>33</v>
      </c>
      <c r="B22" s="11">
        <v>0.16158064516129036</v>
      </c>
      <c r="C22" s="11">
        <v>9.3419032258064494</v>
      </c>
      <c r="D22" s="11">
        <v>4.6081962365591407</v>
      </c>
      <c r="E22" s="11">
        <v>15.88</v>
      </c>
      <c r="F22" s="12">
        <v>41977</v>
      </c>
      <c r="G22" s="11">
        <v>-3.77</v>
      </c>
      <c r="H22" s="12">
        <v>42003</v>
      </c>
      <c r="I22" s="11">
        <v>81.703561827957003</v>
      </c>
      <c r="J22" s="11">
        <v>179.072</v>
      </c>
      <c r="K22" s="11">
        <v>2.0976372311827958</v>
      </c>
      <c r="L22" s="11">
        <v>13.72</v>
      </c>
      <c r="M22" s="12">
        <v>41997</v>
      </c>
      <c r="N22" s="11">
        <v>6.06</v>
      </c>
      <c r="O22" s="13">
        <v>10</v>
      </c>
      <c r="P22" s="11">
        <v>3.03</v>
      </c>
      <c r="Q22" s="12">
        <v>41992</v>
      </c>
      <c r="R22" s="11">
        <v>5.8464422043010744</v>
      </c>
      <c r="S22" s="11">
        <v>25.791341590161004</v>
      </c>
    </row>
    <row r="23" spans="1:19" ht="13.5" thickTop="1" x14ac:dyDescent="0.2">
      <c r="A23" s="1" t="s">
        <v>34</v>
      </c>
      <c r="B23" s="7">
        <v>8.2045469598054286</v>
      </c>
      <c r="C23" s="7">
        <v>18.98950993983615</v>
      </c>
      <c r="D23" s="7">
        <v>13.244489632003114</v>
      </c>
      <c r="E23" s="7">
        <v>38.049999999999997</v>
      </c>
      <c r="F23" s="8">
        <v>41488</v>
      </c>
      <c r="G23" s="7">
        <v>-4.9009999999999998</v>
      </c>
      <c r="H23" s="8">
        <v>41606</v>
      </c>
      <c r="I23" s="7">
        <v>71.654561278588503</v>
      </c>
      <c r="J23" s="7">
        <v>5543.7069999999994</v>
      </c>
      <c r="K23" s="7">
        <v>2.592610056643625</v>
      </c>
      <c r="L23" s="7">
        <v>20.87</v>
      </c>
      <c r="M23" s="8">
        <v>41297</v>
      </c>
      <c r="N23" s="7">
        <v>580.75599999999986</v>
      </c>
      <c r="O23" s="9">
        <v>139</v>
      </c>
      <c r="P23" s="7">
        <v>56.566000000000003</v>
      </c>
      <c r="Q23" s="8">
        <v>41502</v>
      </c>
      <c r="R23" s="7">
        <v>15.164570332901304</v>
      </c>
      <c r="S23" s="7">
        <v>1105.1219535324203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-1.1719999999999999</v>
      </c>
      <c r="G28" s="3" t="s">
        <v>17</v>
      </c>
      <c r="H28" s="15">
        <v>41605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-0.30099999999999999</v>
      </c>
      <c r="G29" s="3" t="s">
        <v>17</v>
      </c>
      <c r="H29" s="15">
        <v>41336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268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11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9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7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0</v>
      </c>
      <c r="G37" s="3" t="s">
        <v>39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6.5703125" style="3" customWidth="1"/>
    <col min="20" max="16384" width="11.42578125" style="3"/>
  </cols>
  <sheetData>
    <row r="1" spans="1:19" x14ac:dyDescent="0.2">
      <c r="B1" s="1" t="s">
        <v>63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45</v>
      </c>
    </row>
    <row r="7" spans="1:19" x14ac:dyDescent="0.2">
      <c r="B7" s="1" t="s">
        <v>54</v>
      </c>
    </row>
    <row r="9" spans="1:19" x14ac:dyDescent="0.2"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19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19" x14ac:dyDescent="0.2">
      <c r="A11" s="1" t="s">
        <v>22</v>
      </c>
      <c r="B11" s="41">
        <v>3.6524838709677421</v>
      </c>
      <c r="C11" s="41">
        <v>11.405774193548389</v>
      </c>
      <c r="D11" s="41">
        <v>7.3260799731182793</v>
      </c>
      <c r="E11" s="41">
        <v>16.2</v>
      </c>
      <c r="F11" s="42">
        <v>42394</v>
      </c>
      <c r="G11" s="41">
        <v>-1.4390000000000001</v>
      </c>
      <c r="H11" s="42">
        <v>42379</v>
      </c>
      <c r="I11" s="41">
        <v>81.914301075268838</v>
      </c>
      <c r="J11" s="41">
        <v>178.67099999999999</v>
      </c>
      <c r="K11" s="41">
        <v>2.4323185483870966</v>
      </c>
      <c r="L11" s="41">
        <v>16.95</v>
      </c>
      <c r="M11" s="42">
        <v>42373</v>
      </c>
      <c r="N11" s="41">
        <v>29.492000000000008</v>
      </c>
      <c r="O11" s="43">
        <v>19</v>
      </c>
      <c r="P11" s="41">
        <v>6.4639999999999995</v>
      </c>
      <c r="Q11" s="42">
        <v>42396</v>
      </c>
      <c r="R11" s="41">
        <v>7.3060577956989254</v>
      </c>
      <c r="S11" s="41">
        <v>33.627801860153227</v>
      </c>
    </row>
    <row r="12" spans="1:19" x14ac:dyDescent="0.2">
      <c r="A12" s="1" t="s">
        <v>23</v>
      </c>
      <c r="B12" s="41">
        <v>1.0592142857142857</v>
      </c>
      <c r="C12" s="41">
        <v>13.048928571428572</v>
      </c>
      <c r="D12" s="41">
        <v>6.7790498511904742</v>
      </c>
      <c r="E12" s="41">
        <v>21.46</v>
      </c>
      <c r="F12" s="42">
        <v>42049</v>
      </c>
      <c r="G12" s="41">
        <v>-3.0339999999999998</v>
      </c>
      <c r="H12" s="42">
        <v>42057</v>
      </c>
      <c r="I12" s="41">
        <v>73.360349702380944</v>
      </c>
      <c r="J12" s="41">
        <v>255.61299999999994</v>
      </c>
      <c r="K12" s="41">
        <v>2.5993973214285719</v>
      </c>
      <c r="L12" s="41">
        <v>23.72</v>
      </c>
      <c r="M12" s="42">
        <v>42045</v>
      </c>
      <c r="N12" s="41">
        <v>14.341999999999999</v>
      </c>
      <c r="O12" s="43">
        <v>13</v>
      </c>
      <c r="P12" s="41">
        <v>3.4340000000000002</v>
      </c>
      <c r="Q12" s="42">
        <v>42060</v>
      </c>
      <c r="R12" s="41">
        <v>7.1864851190476182</v>
      </c>
      <c r="S12" s="41">
        <v>47.606512865261848</v>
      </c>
    </row>
    <row r="13" spans="1:19" x14ac:dyDescent="0.2">
      <c r="A13" s="1" t="s">
        <v>24</v>
      </c>
      <c r="B13" s="41">
        <v>4.2592258064516129</v>
      </c>
      <c r="C13" s="41">
        <v>16.171193548387095</v>
      </c>
      <c r="D13" s="41">
        <v>10.102582661290322</v>
      </c>
      <c r="E13" s="41">
        <v>24.64</v>
      </c>
      <c r="F13" s="42">
        <v>42080</v>
      </c>
      <c r="G13" s="41">
        <v>-1.2370000000000001</v>
      </c>
      <c r="H13" s="42">
        <v>42087</v>
      </c>
      <c r="I13" s="41">
        <v>66.973581989247293</v>
      </c>
      <c r="J13" s="41">
        <v>471.01900000000006</v>
      </c>
      <c r="K13" s="41">
        <v>3.1120813172043014</v>
      </c>
      <c r="L13" s="41">
        <v>20.97</v>
      </c>
      <c r="M13" s="42">
        <v>42066</v>
      </c>
      <c r="N13" s="41">
        <v>41.006</v>
      </c>
      <c r="O13" s="43">
        <v>10</v>
      </c>
      <c r="P13" s="41">
        <v>9.4939999999999998</v>
      </c>
      <c r="Q13" s="42">
        <v>42064</v>
      </c>
      <c r="R13" s="41">
        <v>10.688895161290324</v>
      </c>
      <c r="S13" s="41">
        <v>83.839319860967805</v>
      </c>
    </row>
    <row r="14" spans="1:19" x14ac:dyDescent="0.2">
      <c r="A14" s="1" t="s">
        <v>25</v>
      </c>
      <c r="B14" s="41">
        <v>8.9413000000000018</v>
      </c>
      <c r="C14" s="41">
        <v>21.335333333333335</v>
      </c>
      <c r="D14" s="41">
        <v>14.575610416666667</v>
      </c>
      <c r="E14" s="41">
        <v>28.75</v>
      </c>
      <c r="F14" s="42">
        <v>42110</v>
      </c>
      <c r="G14" s="41">
        <v>5.5590000000000002</v>
      </c>
      <c r="H14" s="42">
        <v>42115</v>
      </c>
      <c r="I14" s="41">
        <v>65.426715277777774</v>
      </c>
      <c r="J14" s="41">
        <v>561.53099999999995</v>
      </c>
      <c r="K14" s="41">
        <v>2.425750694444444</v>
      </c>
      <c r="L14" s="41">
        <v>14.9</v>
      </c>
      <c r="M14" s="42">
        <v>42096</v>
      </c>
      <c r="N14" s="41">
        <v>36.158000000000008</v>
      </c>
      <c r="O14" s="43">
        <v>12</v>
      </c>
      <c r="P14" s="41">
        <v>14.543999999999999</v>
      </c>
      <c r="Q14" s="42">
        <v>42114</v>
      </c>
      <c r="R14" s="41">
        <v>16.221048611111112</v>
      </c>
      <c r="S14" s="41">
        <v>112.57033886636987</v>
      </c>
    </row>
    <row r="15" spans="1:19" x14ac:dyDescent="0.2">
      <c r="A15" s="1" t="s">
        <v>26</v>
      </c>
      <c r="B15" s="41">
        <v>9.4801612903225809</v>
      </c>
      <c r="C15" s="41">
        <v>21.688064516129028</v>
      </c>
      <c r="D15" s="41">
        <v>15.314941532258064</v>
      </c>
      <c r="E15" s="41">
        <v>28.61</v>
      </c>
      <c r="F15" s="42">
        <v>42134</v>
      </c>
      <c r="G15" s="41">
        <v>5.4930000000000003</v>
      </c>
      <c r="H15" s="42">
        <v>42129</v>
      </c>
      <c r="I15" s="41">
        <v>60.057708333333331</v>
      </c>
      <c r="J15" s="41">
        <v>716.17799999999988</v>
      </c>
      <c r="K15" s="41">
        <v>2.8863931451612901</v>
      </c>
      <c r="L15" s="41">
        <v>19.5</v>
      </c>
      <c r="M15" s="42">
        <v>42145</v>
      </c>
      <c r="N15" s="41">
        <v>90.496000000000009</v>
      </c>
      <c r="O15" s="43">
        <v>7</v>
      </c>
      <c r="P15" s="41">
        <v>40.603999999999999</v>
      </c>
      <c r="Q15" s="42">
        <v>42148</v>
      </c>
      <c r="R15" s="41">
        <v>19.036404569892476</v>
      </c>
      <c r="S15" s="41">
        <v>145.79665647837879</v>
      </c>
    </row>
    <row r="16" spans="1:19" x14ac:dyDescent="0.2">
      <c r="A16" s="1" t="s">
        <v>27</v>
      </c>
      <c r="B16" s="41">
        <v>14.00266666666667</v>
      </c>
      <c r="C16" s="41">
        <v>27.797666666666665</v>
      </c>
      <c r="D16" s="41">
        <v>20.408104166666668</v>
      </c>
      <c r="E16" s="41">
        <v>33.130000000000003</v>
      </c>
      <c r="F16" s="42">
        <v>42163</v>
      </c>
      <c r="G16" s="41">
        <v>9.16</v>
      </c>
      <c r="H16" s="42">
        <v>42160</v>
      </c>
      <c r="I16" s="41">
        <v>58.785958333333319</v>
      </c>
      <c r="J16" s="41">
        <v>760.14099999999996</v>
      </c>
      <c r="K16" s="41">
        <v>2.4977812500000001</v>
      </c>
      <c r="L16" s="41">
        <v>13.62</v>
      </c>
      <c r="M16" s="42">
        <v>42177</v>
      </c>
      <c r="N16" s="41">
        <v>41.814000000000007</v>
      </c>
      <c r="O16" s="43">
        <v>6</v>
      </c>
      <c r="P16" s="41">
        <v>29.896000000000008</v>
      </c>
      <c r="Q16" s="42">
        <v>42179</v>
      </c>
      <c r="R16" s="41">
        <v>23.305534722222223</v>
      </c>
      <c r="S16" s="41">
        <v>174.5544290188279</v>
      </c>
    </row>
    <row r="17" spans="1:19" x14ac:dyDescent="0.2">
      <c r="A17" s="1" t="s">
        <v>28</v>
      </c>
      <c r="B17" s="41">
        <v>15.383870967741933</v>
      </c>
      <c r="C17" s="41">
        <v>27.752258064516131</v>
      </c>
      <c r="D17" s="41">
        <v>21.009784946236557</v>
      </c>
      <c r="E17" s="41">
        <v>35.85</v>
      </c>
      <c r="F17" s="42">
        <v>42202</v>
      </c>
      <c r="G17" s="41">
        <v>12.15</v>
      </c>
      <c r="H17" s="42">
        <v>42193</v>
      </c>
      <c r="I17" s="41">
        <v>63.389018817204303</v>
      </c>
      <c r="J17" s="41">
        <v>742.69100000000003</v>
      </c>
      <c r="K17" s="41">
        <v>2.3344616935483868</v>
      </c>
      <c r="L17" s="41">
        <v>14.21</v>
      </c>
      <c r="M17" s="42">
        <v>42191</v>
      </c>
      <c r="N17" s="41">
        <v>104.438</v>
      </c>
      <c r="O17" s="43">
        <v>9</v>
      </c>
      <c r="P17" s="41">
        <v>53.732000000000006</v>
      </c>
      <c r="Q17" s="42">
        <v>42188</v>
      </c>
      <c r="R17" s="41">
        <v>24.003884408602147</v>
      </c>
      <c r="S17" s="41">
        <v>167.30988466155765</v>
      </c>
    </row>
    <row r="18" spans="1:19" x14ac:dyDescent="0.2">
      <c r="A18" s="1" t="s">
        <v>29</v>
      </c>
      <c r="B18" s="41">
        <v>15.162903225806449</v>
      </c>
      <c r="C18" s="41">
        <v>28.647096774193557</v>
      </c>
      <c r="D18" s="41">
        <v>21.300638440860215</v>
      </c>
      <c r="E18" s="41">
        <v>33.93</v>
      </c>
      <c r="F18" s="42">
        <v>42242</v>
      </c>
      <c r="G18" s="41">
        <v>8.42</v>
      </c>
      <c r="H18" s="42">
        <v>42233</v>
      </c>
      <c r="I18" s="41">
        <v>61.615873655913973</v>
      </c>
      <c r="J18" s="41">
        <v>693.71199999999999</v>
      </c>
      <c r="K18" s="41">
        <v>1.7585833333333332</v>
      </c>
      <c r="L18" s="41">
        <v>14.6</v>
      </c>
      <c r="M18" s="42">
        <v>42229</v>
      </c>
      <c r="N18" s="41">
        <v>13.736000000000001</v>
      </c>
      <c r="O18" s="43">
        <v>7</v>
      </c>
      <c r="P18" s="41">
        <v>9.4939999999999998</v>
      </c>
      <c r="Q18" s="42">
        <v>42234</v>
      </c>
      <c r="R18" s="41">
        <v>26.04579973118279</v>
      </c>
      <c r="S18" s="41">
        <v>148.43839126916868</v>
      </c>
    </row>
    <row r="19" spans="1:19" x14ac:dyDescent="0.2">
      <c r="A19" s="1" t="s">
        <v>30</v>
      </c>
      <c r="B19" s="41">
        <v>14.675666666666668</v>
      </c>
      <c r="C19" s="41">
        <v>27.693999999999996</v>
      </c>
      <c r="D19" s="41">
        <v>20.612631944444445</v>
      </c>
      <c r="E19" s="41">
        <v>33.92</v>
      </c>
      <c r="F19" s="42">
        <v>42250</v>
      </c>
      <c r="G19" s="41">
        <v>8.36</v>
      </c>
      <c r="H19" s="42">
        <v>42274</v>
      </c>
      <c r="I19" s="41">
        <v>64.504347222222208</v>
      </c>
      <c r="J19" s="41">
        <v>524.70400000000006</v>
      </c>
      <c r="K19" s="41">
        <v>1.6436541666666669</v>
      </c>
      <c r="L19" s="41">
        <v>12.94</v>
      </c>
      <c r="M19" s="42">
        <v>42263</v>
      </c>
      <c r="N19" s="41">
        <v>22.220000000000002</v>
      </c>
      <c r="O19" s="43">
        <v>8</v>
      </c>
      <c r="P19" s="41">
        <v>13.13</v>
      </c>
      <c r="Q19" s="42">
        <v>42269</v>
      </c>
      <c r="R19" s="41">
        <v>24.189506944444439</v>
      </c>
      <c r="S19" s="41">
        <v>113.72912535905481</v>
      </c>
    </row>
    <row r="20" spans="1:19" x14ac:dyDescent="0.2">
      <c r="A20" s="1" t="s">
        <v>31</v>
      </c>
      <c r="B20" s="41">
        <v>11.221580645161294</v>
      </c>
      <c r="C20" s="41">
        <v>23.861290322580643</v>
      </c>
      <c r="D20" s="41">
        <v>16.992516801075269</v>
      </c>
      <c r="E20" s="41">
        <v>28.76</v>
      </c>
      <c r="F20" s="42">
        <v>42298</v>
      </c>
      <c r="G20" s="41">
        <v>6.6289999999999996</v>
      </c>
      <c r="H20" s="42">
        <v>42300</v>
      </c>
      <c r="I20" s="41">
        <v>70.716202956989235</v>
      </c>
      <c r="J20" s="41">
        <v>371.19100000000009</v>
      </c>
      <c r="K20" s="41">
        <v>1.4286740591397853</v>
      </c>
      <c r="L20" s="41">
        <v>11.66</v>
      </c>
      <c r="M20" s="42">
        <v>42285</v>
      </c>
      <c r="N20" s="41">
        <v>16.16</v>
      </c>
      <c r="O20" s="43">
        <v>10</v>
      </c>
      <c r="P20" s="41">
        <v>4.04</v>
      </c>
      <c r="Q20" s="42">
        <v>42287</v>
      </c>
      <c r="R20" s="41">
        <v>19.019065860215051</v>
      </c>
      <c r="S20" s="41">
        <v>71.970668634335908</v>
      </c>
    </row>
    <row r="21" spans="1:19" x14ac:dyDescent="0.2">
      <c r="A21" s="1" t="s">
        <v>32</v>
      </c>
      <c r="B21" s="41">
        <v>6.7339666666666655</v>
      </c>
      <c r="C21" s="41">
        <v>14.917666666666666</v>
      </c>
      <c r="D21" s="41">
        <v>10.497651388888888</v>
      </c>
      <c r="E21" s="41">
        <v>19.52</v>
      </c>
      <c r="F21" s="42">
        <v>42332</v>
      </c>
      <c r="G21" s="41">
        <v>0.502</v>
      </c>
      <c r="H21" s="42">
        <v>42318</v>
      </c>
      <c r="I21" s="41">
        <v>84.9916388888889</v>
      </c>
      <c r="J21" s="41">
        <v>186.73199999999997</v>
      </c>
      <c r="K21" s="41">
        <v>1.8752534722222223</v>
      </c>
      <c r="L21" s="41">
        <v>16.559999999999999</v>
      </c>
      <c r="M21" s="42">
        <v>42336</v>
      </c>
      <c r="N21" s="41">
        <v>100.798</v>
      </c>
      <c r="O21" s="43">
        <v>18</v>
      </c>
      <c r="P21" s="41">
        <v>23.23</v>
      </c>
      <c r="Q21" s="42">
        <v>42336</v>
      </c>
      <c r="R21" s="41">
        <v>11.864344444444443</v>
      </c>
      <c r="S21" s="41">
        <v>29.784976168954323</v>
      </c>
    </row>
    <row r="22" spans="1:19" ht="13.5" thickBot="1" x14ac:dyDescent="0.25">
      <c r="A22" s="10" t="s">
        <v>33</v>
      </c>
      <c r="B22" s="11">
        <v>4.0551290322580646</v>
      </c>
      <c r="C22" s="11">
        <v>10.836645161290322</v>
      </c>
      <c r="D22" s="11">
        <v>7.2656033230382038</v>
      </c>
      <c r="E22" s="11">
        <v>14.75</v>
      </c>
      <c r="F22" s="12">
        <v>42355</v>
      </c>
      <c r="G22" s="11">
        <v>-0.90400000000000003</v>
      </c>
      <c r="H22" s="12">
        <v>42360</v>
      </c>
      <c r="I22" s="11">
        <v>78.772031857698465</v>
      </c>
      <c r="J22" s="11">
        <v>176.88899999999998</v>
      </c>
      <c r="K22" s="11">
        <v>3.0973708247540603</v>
      </c>
      <c r="L22" s="11">
        <v>15.09</v>
      </c>
      <c r="M22" s="12">
        <v>42366</v>
      </c>
      <c r="N22" s="11">
        <v>37.774000000000008</v>
      </c>
      <c r="O22" s="13">
        <v>12</v>
      </c>
      <c r="P22" s="11">
        <v>7.8780000000000001</v>
      </c>
      <c r="Q22" s="12">
        <v>42339</v>
      </c>
      <c r="R22" s="11">
        <v>7.9168682080759547</v>
      </c>
      <c r="S22" s="11">
        <v>34.057096569750641</v>
      </c>
    </row>
    <row r="23" spans="1:19" ht="13.5" thickTop="1" x14ac:dyDescent="0.2">
      <c r="A23" s="1" t="s">
        <v>34</v>
      </c>
      <c r="B23" s="41">
        <v>9.0523474270353308</v>
      </c>
      <c r="C23" s="41">
        <v>20.42965981822837</v>
      </c>
      <c r="D23" s="41">
        <v>14.348766287144501</v>
      </c>
      <c r="E23" s="41">
        <v>35.85</v>
      </c>
      <c r="F23" s="42">
        <v>41837</v>
      </c>
      <c r="G23" s="41">
        <v>-3.0339999999999998</v>
      </c>
      <c r="H23" s="42">
        <v>41692</v>
      </c>
      <c r="I23" s="41">
        <v>69.208977342521564</v>
      </c>
      <c r="J23" s="41">
        <v>5639.0720000000001</v>
      </c>
      <c r="K23" s="41">
        <v>2.3409766521908466</v>
      </c>
      <c r="L23" s="41">
        <v>23.72</v>
      </c>
      <c r="M23" s="42">
        <v>41680</v>
      </c>
      <c r="N23" s="41">
        <v>548.43400000000008</v>
      </c>
      <c r="O23" s="43">
        <v>131</v>
      </c>
      <c r="P23" s="41">
        <v>53.732000000000006</v>
      </c>
      <c r="Q23" s="42">
        <v>41823</v>
      </c>
      <c r="R23" s="41">
        <v>16.398657964685626</v>
      </c>
      <c r="S23" s="41">
        <v>1163.2852016127813</v>
      </c>
    </row>
    <row r="26" spans="1:19" x14ac:dyDescent="0.2">
      <c r="A26" s="14" t="s">
        <v>35</v>
      </c>
      <c r="B26" s="14"/>
      <c r="C26" s="14"/>
    </row>
    <row r="28" spans="1:19" x14ac:dyDescent="0.2">
      <c r="B28" s="3" t="s">
        <v>36</v>
      </c>
      <c r="F28" s="3">
        <v>-0.90400000000000003</v>
      </c>
      <c r="G28" s="3" t="s">
        <v>17</v>
      </c>
      <c r="H28" s="15">
        <v>41995</v>
      </c>
      <c r="I28" s="16"/>
    </row>
    <row r="29" spans="1:19" x14ac:dyDescent="0.2">
      <c r="B29" s="3" t="s">
        <v>37</v>
      </c>
      <c r="F29" s="3">
        <v>-1.2370000000000001</v>
      </c>
      <c r="G29" s="3" t="s">
        <v>17</v>
      </c>
      <c r="H29" s="15">
        <v>41722</v>
      </c>
      <c r="I29" s="16"/>
    </row>
    <row r="30" spans="1:19" x14ac:dyDescent="0.2">
      <c r="B30" s="3" t="s">
        <v>38</v>
      </c>
      <c r="F30" s="22">
        <v>272</v>
      </c>
      <c r="G30" s="3" t="s">
        <v>39</v>
      </c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</row>
    <row r="34" spans="2:7" x14ac:dyDescent="0.2">
      <c r="B34" s="3">
        <v>-1</v>
      </c>
      <c r="C34" s="3" t="s">
        <v>41</v>
      </c>
      <c r="D34" s="44">
        <v>0</v>
      </c>
      <c r="E34" s="3" t="s">
        <v>17</v>
      </c>
      <c r="F34" s="23">
        <v>5</v>
      </c>
      <c r="G34" s="3" t="s">
        <v>39</v>
      </c>
    </row>
    <row r="35" spans="2:7" x14ac:dyDescent="0.2">
      <c r="B35" s="3">
        <v>-2.5</v>
      </c>
      <c r="C35" s="3" t="s">
        <v>42</v>
      </c>
      <c r="D35" s="44">
        <v>-1</v>
      </c>
      <c r="E35" s="3" t="s">
        <v>17</v>
      </c>
      <c r="F35" s="23">
        <v>6</v>
      </c>
      <c r="G35" s="3" t="s">
        <v>39</v>
      </c>
    </row>
    <row r="36" spans="2:7" x14ac:dyDescent="0.2">
      <c r="B36" s="23">
        <v>-5</v>
      </c>
      <c r="C36" s="23" t="s">
        <v>42</v>
      </c>
      <c r="D36" s="44">
        <v>-2.5</v>
      </c>
      <c r="E36" s="3" t="s">
        <v>17</v>
      </c>
      <c r="F36" s="23">
        <v>3</v>
      </c>
      <c r="G36" s="3" t="s">
        <v>39</v>
      </c>
    </row>
    <row r="37" spans="2:7" x14ac:dyDescent="0.2">
      <c r="C37" s="23" t="s">
        <v>43</v>
      </c>
      <c r="D37" s="44">
        <v>-5</v>
      </c>
      <c r="E37" s="3" t="s">
        <v>17</v>
      </c>
      <c r="F37" s="23">
        <v>0</v>
      </c>
      <c r="G37" s="3" t="s">
        <v>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66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45</v>
      </c>
    </row>
    <row r="7" spans="1:19" x14ac:dyDescent="0.2">
      <c r="B7" s="1" t="s">
        <v>54</v>
      </c>
    </row>
    <row r="9" spans="1:19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19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19" x14ac:dyDescent="0.2">
      <c r="A11" s="1" t="s">
        <v>22</v>
      </c>
      <c r="B11" s="7">
        <v>1.3372580645161292</v>
      </c>
      <c r="C11" s="7">
        <v>10.827161290322579</v>
      </c>
      <c r="D11" s="7">
        <v>5.6433178763440868</v>
      </c>
      <c r="E11" s="7">
        <v>17.8</v>
      </c>
      <c r="F11" s="8">
        <v>42745</v>
      </c>
      <c r="G11" s="7">
        <v>-3.2349999999999999</v>
      </c>
      <c r="H11" s="8">
        <v>42747</v>
      </c>
      <c r="I11" s="7">
        <v>77.25112231182797</v>
      </c>
      <c r="J11" s="7">
        <v>217.93999999999991</v>
      </c>
      <c r="K11" s="7">
        <v>2.9547197580645155</v>
      </c>
      <c r="L11" s="7">
        <v>18.52</v>
      </c>
      <c r="M11" s="8">
        <v>42766</v>
      </c>
      <c r="N11" s="7">
        <v>37.774000000000001</v>
      </c>
      <c r="O11" s="9">
        <v>11</v>
      </c>
      <c r="P11" s="7">
        <v>29.29</v>
      </c>
      <c r="Q11" s="8">
        <v>42765</v>
      </c>
      <c r="R11" s="7">
        <v>5.4591586021505387</v>
      </c>
      <c r="S11" s="7">
        <v>37.840978684172967</v>
      </c>
    </row>
    <row r="12" spans="1:19" x14ac:dyDescent="0.2">
      <c r="A12" s="1" t="s">
        <v>23</v>
      </c>
      <c r="B12" s="7">
        <v>1.6344999999999996</v>
      </c>
      <c r="C12" s="7">
        <v>9.5330714285714269</v>
      </c>
      <c r="D12" s="7">
        <v>5.3014694940476179</v>
      </c>
      <c r="E12" s="7">
        <v>15.75</v>
      </c>
      <c r="F12" s="8">
        <v>42423</v>
      </c>
      <c r="G12" s="7">
        <v>-4.3650000000000002</v>
      </c>
      <c r="H12" s="8">
        <v>42410</v>
      </c>
      <c r="I12" s="7">
        <v>79.117447916666649</v>
      </c>
      <c r="J12" s="7">
        <v>258.64699999999999</v>
      </c>
      <c r="K12" s="7">
        <v>3.5765803571428578</v>
      </c>
      <c r="L12" s="7">
        <v>19.11</v>
      </c>
      <c r="M12" s="8">
        <v>42425</v>
      </c>
      <c r="N12" s="7">
        <v>41.612000000000002</v>
      </c>
      <c r="O12" s="9">
        <v>15</v>
      </c>
      <c r="P12" s="7">
        <v>9.2919999999999998</v>
      </c>
      <c r="Q12" s="8">
        <v>42401</v>
      </c>
      <c r="R12" s="7">
        <v>5.6895662202380946</v>
      </c>
      <c r="S12" s="7">
        <v>38.015061385000834</v>
      </c>
    </row>
    <row r="13" spans="1:19" x14ac:dyDescent="0.2">
      <c r="A13" s="1" t="s">
        <v>24</v>
      </c>
      <c r="B13" s="7">
        <v>5.4202903225806445</v>
      </c>
      <c r="C13" s="7">
        <v>16.023451612903227</v>
      </c>
      <c r="D13" s="7">
        <v>10.218172043010755</v>
      </c>
      <c r="E13" s="7">
        <v>24.11</v>
      </c>
      <c r="F13" s="8">
        <v>42440</v>
      </c>
      <c r="G13" s="7">
        <v>0.501</v>
      </c>
      <c r="H13" s="8">
        <v>42436</v>
      </c>
      <c r="I13" s="7">
        <v>69.54768817204301</v>
      </c>
      <c r="J13" s="7">
        <v>433.03000000000003</v>
      </c>
      <c r="K13" s="7">
        <v>3.1001088709677425</v>
      </c>
      <c r="L13" s="7">
        <v>15.78</v>
      </c>
      <c r="M13" s="8">
        <v>42443</v>
      </c>
      <c r="N13" s="7">
        <v>71.103999999999985</v>
      </c>
      <c r="O13" s="9">
        <v>9</v>
      </c>
      <c r="P13" s="7">
        <v>24.24</v>
      </c>
      <c r="Q13" s="8">
        <v>42452</v>
      </c>
      <c r="R13" s="7">
        <v>10.095750672043009</v>
      </c>
      <c r="S13" s="7">
        <v>82.474945304428857</v>
      </c>
    </row>
    <row r="14" spans="1:19" x14ac:dyDescent="0.2">
      <c r="A14" s="1" t="s">
        <v>25</v>
      </c>
      <c r="B14" s="7">
        <v>7.2985333333333342</v>
      </c>
      <c r="C14" s="7">
        <v>19.990666666666662</v>
      </c>
      <c r="D14" s="7">
        <v>13.485547222222221</v>
      </c>
      <c r="E14" s="7">
        <v>26.04</v>
      </c>
      <c r="F14" s="8">
        <v>42474</v>
      </c>
      <c r="G14" s="7">
        <v>3.2989999999999999</v>
      </c>
      <c r="H14" s="8">
        <v>42466</v>
      </c>
      <c r="I14" s="7">
        <v>64.313652777777776</v>
      </c>
      <c r="J14" s="7">
        <v>614.51300000000003</v>
      </c>
      <c r="K14" s="7">
        <v>2.5191340277777781</v>
      </c>
      <c r="L14" s="7">
        <v>13.72</v>
      </c>
      <c r="M14" s="8">
        <v>42478</v>
      </c>
      <c r="N14" s="7">
        <v>34.336000000000006</v>
      </c>
      <c r="O14" s="9">
        <v>7</v>
      </c>
      <c r="P14" s="7">
        <v>28.680000000000003</v>
      </c>
      <c r="Q14" s="8">
        <v>42486</v>
      </c>
      <c r="R14" s="7">
        <v>14.698826388888891</v>
      </c>
      <c r="S14" s="7">
        <v>113.52795413225293</v>
      </c>
    </row>
    <row r="15" spans="1:19" x14ac:dyDescent="0.2">
      <c r="A15" s="1" t="s">
        <v>26</v>
      </c>
      <c r="B15" s="7">
        <v>11.206741935483869</v>
      </c>
      <c r="C15" s="7">
        <v>23.927741935483869</v>
      </c>
      <c r="D15" s="7">
        <v>17.246887096774195</v>
      </c>
      <c r="E15" s="7">
        <v>32.33</v>
      </c>
      <c r="F15" s="8">
        <v>42503</v>
      </c>
      <c r="G15" s="7">
        <v>7.0940000000000003</v>
      </c>
      <c r="H15" s="8">
        <v>42512</v>
      </c>
      <c r="I15" s="7">
        <v>59.359495967741928</v>
      </c>
      <c r="J15" s="7">
        <v>718.98800000000006</v>
      </c>
      <c r="K15" s="7">
        <v>2.9044892473118282</v>
      </c>
      <c r="L15" s="7">
        <v>15.78</v>
      </c>
      <c r="M15" s="8">
        <v>42505</v>
      </c>
      <c r="N15" s="7">
        <v>0.80800000000000005</v>
      </c>
      <c r="O15" s="9">
        <v>1</v>
      </c>
      <c r="P15" s="7">
        <v>0.80800000000000005</v>
      </c>
      <c r="Q15" s="8">
        <v>42493</v>
      </c>
      <c r="R15" s="7">
        <v>19.911404569892468</v>
      </c>
      <c r="S15" s="7">
        <v>155.05105512356911</v>
      </c>
    </row>
    <row r="16" spans="1:19" x14ac:dyDescent="0.2">
      <c r="A16" s="1" t="s">
        <v>27</v>
      </c>
      <c r="B16" s="7">
        <v>14.333666666666662</v>
      </c>
      <c r="C16" s="7">
        <v>28.948333333333331</v>
      </c>
      <c r="D16" s="7">
        <v>21.176840277777778</v>
      </c>
      <c r="E16" s="7">
        <v>37.770000000000003</v>
      </c>
      <c r="F16" s="8">
        <v>42551</v>
      </c>
      <c r="G16" s="7">
        <v>11.15</v>
      </c>
      <c r="H16" s="8">
        <v>42536</v>
      </c>
      <c r="I16" s="7">
        <v>61.167430555555555</v>
      </c>
      <c r="J16" s="7">
        <v>779.44000000000017</v>
      </c>
      <c r="K16" s="7">
        <v>2.1083763888888885</v>
      </c>
      <c r="L16" s="7">
        <v>15.78</v>
      </c>
      <c r="M16" s="8">
        <v>42532</v>
      </c>
      <c r="N16" s="7">
        <v>83.832000000000022</v>
      </c>
      <c r="O16" s="9">
        <v>8</v>
      </c>
      <c r="P16" s="7">
        <v>34.946000000000012</v>
      </c>
      <c r="Q16" s="8">
        <v>42532</v>
      </c>
      <c r="R16" s="7">
        <v>23.978138888888893</v>
      </c>
      <c r="S16" s="7">
        <v>173.23157829856174</v>
      </c>
    </row>
    <row r="17" spans="1:19" x14ac:dyDescent="0.2">
      <c r="A17" s="1" t="s">
        <v>28</v>
      </c>
      <c r="B17" s="7">
        <v>17.567096774193551</v>
      </c>
      <c r="C17" s="7">
        <v>32.751290322580637</v>
      </c>
      <c r="D17" s="7">
        <v>24.236565860215052</v>
      </c>
      <c r="E17" s="7">
        <v>37.770000000000003</v>
      </c>
      <c r="F17" s="8">
        <v>42552</v>
      </c>
      <c r="G17" s="7">
        <v>11.75</v>
      </c>
      <c r="H17" s="8">
        <v>42577</v>
      </c>
      <c r="I17" s="7">
        <v>56.127741935483876</v>
      </c>
      <c r="J17" s="7">
        <v>784.37300000000005</v>
      </c>
      <c r="K17" s="7">
        <v>2.2033024193548392</v>
      </c>
      <c r="L17" s="7">
        <v>13.23</v>
      </c>
      <c r="M17" s="8">
        <v>42554</v>
      </c>
      <c r="N17" s="7">
        <v>18.18</v>
      </c>
      <c r="O17" s="9">
        <v>6</v>
      </c>
      <c r="P17" s="7">
        <v>7.0699999999999994</v>
      </c>
      <c r="Q17" s="8">
        <v>42572</v>
      </c>
      <c r="R17" s="7">
        <v>28.275826612903227</v>
      </c>
      <c r="S17" s="7">
        <v>199.45931535962455</v>
      </c>
    </row>
    <row r="18" spans="1:19" x14ac:dyDescent="0.2">
      <c r="A18" s="1" t="s">
        <v>29</v>
      </c>
      <c r="B18" s="7">
        <v>15.919032258064515</v>
      </c>
      <c r="C18" s="7">
        <v>30.746451612903225</v>
      </c>
      <c r="D18" s="7">
        <v>22.876706989247307</v>
      </c>
      <c r="E18" s="7">
        <v>36.65</v>
      </c>
      <c r="F18" s="8">
        <v>42609</v>
      </c>
      <c r="G18" s="7">
        <v>10.28</v>
      </c>
      <c r="H18" s="8">
        <v>42598</v>
      </c>
      <c r="I18" s="7">
        <v>56.564267473118264</v>
      </c>
      <c r="J18" s="7">
        <v>700.721</v>
      </c>
      <c r="K18" s="7">
        <v>2.06149126344086</v>
      </c>
      <c r="L18" s="7">
        <v>14.8</v>
      </c>
      <c r="M18" s="8">
        <v>42613</v>
      </c>
      <c r="N18" s="7">
        <v>11.917999999999999</v>
      </c>
      <c r="O18" s="9">
        <v>6</v>
      </c>
      <c r="P18" s="7">
        <v>7.2720000000000002</v>
      </c>
      <c r="Q18" s="8">
        <v>42585</v>
      </c>
      <c r="R18" s="7">
        <v>26.508588709677433</v>
      </c>
      <c r="S18" s="7">
        <v>167.31916552016597</v>
      </c>
    </row>
    <row r="19" spans="1:19" x14ac:dyDescent="0.2">
      <c r="A19" s="1" t="s">
        <v>30</v>
      </c>
      <c r="B19" s="7">
        <v>11.652066666666668</v>
      </c>
      <c r="C19" s="7">
        <v>24.891000000000002</v>
      </c>
      <c r="D19" s="7">
        <v>17.666946527777782</v>
      </c>
      <c r="E19" s="7">
        <v>29.35</v>
      </c>
      <c r="F19" s="8">
        <v>42638</v>
      </c>
      <c r="G19" s="7">
        <v>7.492</v>
      </c>
      <c r="H19" s="8">
        <v>42631</v>
      </c>
      <c r="I19" s="7">
        <v>64.889208333333329</v>
      </c>
      <c r="J19" s="7">
        <v>509.31499999999988</v>
      </c>
      <c r="K19" s="7">
        <v>1.8854722222222222</v>
      </c>
      <c r="L19" s="7">
        <v>14.31</v>
      </c>
      <c r="M19" s="8">
        <v>42629</v>
      </c>
      <c r="N19" s="7">
        <v>21.007999999999999</v>
      </c>
      <c r="O19" s="9">
        <v>8</v>
      </c>
      <c r="P19" s="7">
        <v>8.484</v>
      </c>
      <c r="Q19" s="8">
        <v>42615</v>
      </c>
      <c r="R19" s="7">
        <v>21.261486111111118</v>
      </c>
      <c r="S19" s="7">
        <v>104.99609677081195</v>
      </c>
    </row>
    <row r="20" spans="1:19" x14ac:dyDescent="0.2">
      <c r="A20" s="1" t="s">
        <v>31</v>
      </c>
      <c r="B20" s="7">
        <v>8.9713548387096775</v>
      </c>
      <c r="C20" s="7">
        <v>20.122903225806454</v>
      </c>
      <c r="D20" s="7">
        <v>14.149108870967741</v>
      </c>
      <c r="E20" s="7">
        <v>26.56</v>
      </c>
      <c r="F20" s="8">
        <v>42644</v>
      </c>
      <c r="G20" s="7">
        <v>2.2949999999999999</v>
      </c>
      <c r="H20" s="8">
        <v>42659</v>
      </c>
      <c r="I20" s="7">
        <v>73.120127688172047</v>
      </c>
      <c r="J20" s="7">
        <v>348.84999999999997</v>
      </c>
      <c r="K20" s="7">
        <v>1.9070584677419355</v>
      </c>
      <c r="L20" s="7">
        <v>14.21</v>
      </c>
      <c r="M20" s="8">
        <v>42663</v>
      </c>
      <c r="N20" s="7">
        <v>29.492000000000001</v>
      </c>
      <c r="O20" s="9">
        <v>11</v>
      </c>
      <c r="P20" s="7">
        <v>7.2720000000000002</v>
      </c>
      <c r="Q20" s="8">
        <v>42663</v>
      </c>
      <c r="R20" s="7">
        <v>16.684926075268816</v>
      </c>
      <c r="S20" s="7">
        <v>64.191404030370151</v>
      </c>
    </row>
    <row r="21" spans="1:19" x14ac:dyDescent="0.2">
      <c r="A21" s="1" t="s">
        <v>32</v>
      </c>
      <c r="B21" s="7">
        <v>6.9418333333333333</v>
      </c>
      <c r="C21" s="7">
        <v>15.382999999999999</v>
      </c>
      <c r="D21" s="7">
        <v>10.784736805555557</v>
      </c>
      <c r="E21" s="7">
        <v>22.37</v>
      </c>
      <c r="F21" s="8">
        <v>42683</v>
      </c>
      <c r="G21" s="7">
        <v>-0.502</v>
      </c>
      <c r="H21" s="8">
        <v>42704</v>
      </c>
      <c r="I21" s="7">
        <v>83.817333333333337</v>
      </c>
      <c r="J21" s="7">
        <v>204.29100000000005</v>
      </c>
      <c r="K21" s="7">
        <v>2.2156819444444449</v>
      </c>
      <c r="L21" s="7">
        <v>19.010000000000002</v>
      </c>
      <c r="M21" s="8">
        <v>42699</v>
      </c>
      <c r="N21" s="7">
        <v>32.724000000000004</v>
      </c>
      <c r="O21" s="9">
        <v>15</v>
      </c>
      <c r="P21" s="7">
        <v>19.190000000000001</v>
      </c>
      <c r="Q21" s="8">
        <v>42676</v>
      </c>
      <c r="R21" s="7">
        <v>11.952838888888889</v>
      </c>
      <c r="S21" s="7">
        <v>34.150159012780307</v>
      </c>
    </row>
    <row r="22" spans="1:19" ht="13.5" thickBot="1" x14ac:dyDescent="0.25">
      <c r="A22" s="10" t="s">
        <v>33</v>
      </c>
      <c r="B22" s="11">
        <v>2.6296774193548385</v>
      </c>
      <c r="C22" s="11">
        <v>10.168580645161294</v>
      </c>
      <c r="D22" s="11">
        <v>6.2130194892473112</v>
      </c>
      <c r="E22" s="11">
        <v>16</v>
      </c>
      <c r="F22" s="12">
        <v>42713</v>
      </c>
      <c r="G22" s="11">
        <v>-1.63</v>
      </c>
      <c r="H22" s="12">
        <v>42705</v>
      </c>
      <c r="I22" s="11">
        <v>90.110672043010752</v>
      </c>
      <c r="J22" s="11">
        <v>136.70900000000003</v>
      </c>
      <c r="K22" s="11">
        <v>1.1255033602150541</v>
      </c>
      <c r="L22" s="11">
        <v>15.88</v>
      </c>
      <c r="M22" s="12">
        <v>42732</v>
      </c>
      <c r="N22" s="11">
        <v>4.444</v>
      </c>
      <c r="O22" s="13">
        <v>13</v>
      </c>
      <c r="P22" s="11">
        <v>1.212</v>
      </c>
      <c r="Q22" s="12">
        <v>42735</v>
      </c>
      <c r="R22" s="11">
        <v>7.8544072580645157</v>
      </c>
      <c r="S22" s="11">
        <v>15.079560047008309</v>
      </c>
    </row>
    <row r="23" spans="1:19" ht="13.5" thickTop="1" x14ac:dyDescent="0.2">
      <c r="A23" s="1" t="s">
        <v>34</v>
      </c>
      <c r="B23" s="7">
        <v>8.742670967741935</v>
      </c>
      <c r="C23" s="7">
        <v>20.276137672811057</v>
      </c>
      <c r="D23" s="7">
        <v>14.083276546098951</v>
      </c>
      <c r="E23" s="7">
        <v>37.770000000000003</v>
      </c>
      <c r="F23" s="8">
        <v>42185</v>
      </c>
      <c r="G23" s="7">
        <v>-4.3650000000000002</v>
      </c>
      <c r="H23" s="8">
        <v>42045</v>
      </c>
      <c r="I23" s="7">
        <v>69.615515709005351</v>
      </c>
      <c r="J23" s="7">
        <v>5706.817</v>
      </c>
      <c r="K23" s="7">
        <v>2.3801598606310805</v>
      </c>
      <c r="L23" s="7">
        <v>19.11</v>
      </c>
      <c r="M23" s="8">
        <v>42060</v>
      </c>
      <c r="N23" s="7">
        <v>387.23200000000003</v>
      </c>
      <c r="O23" s="9">
        <v>110</v>
      </c>
      <c r="P23" s="7">
        <v>34.946000000000012</v>
      </c>
      <c r="Q23" s="8">
        <v>42166</v>
      </c>
      <c r="R23" s="7">
        <v>16.030909916501326</v>
      </c>
      <c r="S23" s="7">
        <v>1185.3372736687477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-0.502</v>
      </c>
      <c r="G28" s="3" t="s">
        <v>17</v>
      </c>
      <c r="H28" s="15">
        <v>42338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-1.573</v>
      </c>
      <c r="G29" s="3" t="s">
        <v>17</v>
      </c>
      <c r="H29" s="15">
        <v>42055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282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8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14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4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0</v>
      </c>
      <c r="G37" s="3" t="s">
        <v>39</v>
      </c>
      <c r="H37" s="3"/>
      <c r="I37" s="3"/>
      <c r="J37" s="3"/>
    </row>
  </sheetData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2017-incompleto</vt:lpstr>
      <vt:lpstr>2018</vt:lpstr>
      <vt:lpstr>2019</vt:lpstr>
      <vt:lpstr>2020</vt:lpstr>
      <vt:lpstr>2021</vt:lpstr>
      <vt:lpstr>2022</vt:lpstr>
      <vt:lpstr>2023</vt:lpstr>
      <vt:lpstr>2024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JHUETECU</dc:creator>
  <cp:lastModifiedBy>Joaquin Huete Cuevas</cp:lastModifiedBy>
  <dcterms:created xsi:type="dcterms:W3CDTF">2008-01-25T13:17:39Z</dcterms:created>
  <dcterms:modified xsi:type="dcterms:W3CDTF">2025-01-23T08:49:31Z</dcterms:modified>
</cp:coreProperties>
</file>