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120" yWindow="135" windowWidth="9420" windowHeight="4500" activeTab="15"/>
  </bookViews>
  <sheets>
    <sheet name="2010" sheetId="1" r:id="rId1"/>
    <sheet name="2011" sheetId="4" r:id="rId2"/>
    <sheet name="2012" sheetId="2" r:id="rId3"/>
    <sheet name="2013" sheetId="5" r:id="rId4"/>
    <sheet name="2014" sheetId="3" r:id="rId5"/>
    <sheet name="2015" sheetId="7" r:id="rId6"/>
    <sheet name="2016" sheetId="8" r:id="rId7"/>
    <sheet name="2017" sheetId="9" r:id="rId8"/>
    <sheet name="2018" sheetId="10" r:id="rId9"/>
    <sheet name="2019" sheetId="11" r:id="rId10"/>
    <sheet name="2020" sheetId="12" r:id="rId11"/>
    <sheet name="2021" sheetId="13" r:id="rId12"/>
    <sheet name="2022" sheetId="14" r:id="rId13"/>
    <sheet name="2023" sheetId="16" r:id="rId14"/>
    <sheet name="2024" sheetId="17" r:id="rId15"/>
    <sheet name="Resumen" sheetId="6" r:id="rId16"/>
    <sheet name="Leyenda" sheetId="15" r:id="rId17"/>
  </sheets>
  <calcPr calcId="162913"/>
</workbook>
</file>

<file path=xl/calcChain.xml><?xml version="1.0" encoding="utf-8"?>
<calcChain xmlns="http://schemas.openxmlformats.org/spreadsheetml/2006/main">
  <c r="Z22" i="6" l="1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R23" i="6" l="1"/>
  <c r="J23" i="6"/>
  <c r="I23" i="6"/>
  <c r="P23" i="6"/>
  <c r="H23" i="6"/>
  <c r="T23" i="6"/>
  <c r="Z23" i="6"/>
  <c r="D23" i="6" l="1"/>
  <c r="L23" i="6"/>
  <c r="F23" i="6"/>
  <c r="N23" i="6"/>
  <c r="V23" i="6"/>
  <c r="B23" i="6"/>
  <c r="Y23" i="6"/>
</calcChain>
</file>

<file path=xl/sharedStrings.xml><?xml version="1.0" encoding="utf-8"?>
<sst xmlns="http://schemas.openxmlformats.org/spreadsheetml/2006/main" count="1205" uniqueCount="147">
  <si>
    <t>AÑO 2010</t>
  </si>
  <si>
    <t xml:space="preserve">RESUMEN ANUAL POR PERIODOS MENSUALES. </t>
  </si>
  <si>
    <t>Valores medios de los parámetros, precipitación, radiación y ET0 acumulada.</t>
  </si>
  <si>
    <t>ESTACIÓN AGROCLIMÁTICA "LA GARNACHA"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</si>
  <si>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</si>
  <si>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</si>
  <si>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</si>
  <si>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</si>
  <si>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</si>
  <si>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</si>
  <si>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</si>
  <si>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</si>
  <si>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</si>
  <si>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</si>
  <si>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</si>
  <si>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</si>
  <si>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</si>
  <si>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</si>
  <si>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</si>
  <si>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</si>
  <si>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</si>
  <si>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</si>
  <si>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</si>
  <si>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</si>
  <si>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</si>
  <si>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</si>
  <si>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</si>
  <si>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</si>
  <si>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</si>
  <si>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</si>
  <si>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</si>
  <si>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</si>
  <si>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</si>
  <si>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</si>
  <si>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</si>
  <si>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</si>
  <si>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</si>
  <si>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</si>
  <si>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</si>
  <si>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</si>
  <si>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</si>
  <si>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</si>
  <si>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</si>
  <si>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</si>
  <si>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</si>
  <si>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ARENZANA DE ABAJO</t>
  </si>
  <si>
    <t>AÑO 2011</t>
  </si>
  <si>
    <t>AÑO 2012</t>
  </si>
  <si>
    <t>AÑO 2013</t>
  </si>
  <si>
    <t>Ts med</t>
  </si>
  <si>
    <t>AÑOS 1997 ó 1999 ó 2005 - 2012</t>
  </si>
  <si>
    <t>a</t>
  </si>
  <si>
    <t>Nd</t>
  </si>
  <si>
    <t>Tsmed</t>
  </si>
  <si>
    <t>error</t>
  </si>
  <si>
    <t>(ºC)</t>
  </si>
  <si>
    <t>ARENZANA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</si>
  <si>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</si>
  <si>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</si>
  <si>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</si>
  <si>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</si>
  <si>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</si>
  <si>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</si>
  <si>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</si>
  <si>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</si>
  <si>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</si>
  <si>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</si>
  <si>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</si>
  <si>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</si>
  <si>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</si>
  <si>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</si>
  <si>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</si>
  <si>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</si>
  <si>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</si>
  <si>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</si>
  <si>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</si>
  <si>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</si>
  <si>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</si>
  <si>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</si>
  <si>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</si>
  <si>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</si>
  <si>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</si>
  <si>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</si>
  <si>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</si>
  <si>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</si>
  <si>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</si>
  <si>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</si>
  <si>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</si>
  <si>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</si>
  <si>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</si>
  <si>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</si>
  <si>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</si>
  <si>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</si>
  <si>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</si>
  <si>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</si>
  <si>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</si>
  <si>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</si>
  <si>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Garnacha</t>
  </si>
  <si>
    <t xml:space="preserve">MUNICIPIO: </t>
  </si>
  <si>
    <t>Arenzana de Abajo</t>
  </si>
  <si>
    <t>Ts10 med</t>
  </si>
  <si>
    <t>Ts30 med</t>
  </si>
  <si>
    <t>25-ene.</t>
  </si>
  <si>
    <t>21-ene.</t>
  </si>
  <si>
    <t>17-ene.</t>
  </si>
  <si>
    <t>05-ene.</t>
  </si>
  <si>
    <t>15-feb.</t>
  </si>
  <si>
    <t>03-feb.</t>
  </si>
  <si>
    <t>25-feb.</t>
  </si>
  <si>
    <t>29-feb.</t>
  </si>
  <si>
    <t>22-mar.</t>
  </si>
  <si>
    <t>06-mar.</t>
  </si>
  <si>
    <t>27-mar.</t>
  </si>
  <si>
    <t>02-mar.</t>
  </si>
  <si>
    <t>13-abr.</t>
  </si>
  <si>
    <t>19-abr.</t>
  </si>
  <si>
    <t>08-abr.</t>
  </si>
  <si>
    <t>27-abr.</t>
  </si>
  <si>
    <t>10-may.</t>
  </si>
  <si>
    <t>02-may.</t>
  </si>
  <si>
    <t>11-may.</t>
  </si>
  <si>
    <t>13-may.</t>
  </si>
  <si>
    <t>25-jun.</t>
  </si>
  <si>
    <t>13-jun.</t>
  </si>
  <si>
    <t>18-jun.</t>
  </si>
  <si>
    <t>26-jun.</t>
  </si>
  <si>
    <t>31-jul.</t>
  </si>
  <si>
    <t>03-jul.</t>
  </si>
  <si>
    <t>05-jul.</t>
  </si>
  <si>
    <t>11-ago.</t>
  </si>
  <si>
    <t>16-ago.</t>
  </si>
  <si>
    <t>31-ago.</t>
  </si>
  <si>
    <t>13-ago.</t>
  </si>
  <si>
    <t>01-sep.</t>
  </si>
  <si>
    <t>14-sep.</t>
  </si>
  <si>
    <t>21-sep.</t>
  </si>
  <si>
    <t>01-oct.</t>
  </si>
  <si>
    <t>11-oct.</t>
  </si>
  <si>
    <t>09-oct.</t>
  </si>
  <si>
    <t>17-oct.</t>
  </si>
  <si>
    <t>25-nov.</t>
  </si>
  <si>
    <t>28-nov.</t>
  </si>
  <si>
    <t>24-nov.</t>
  </si>
  <si>
    <t>06-dic.</t>
  </si>
  <si>
    <t>17-dic.</t>
  </si>
  <si>
    <t>07-dic.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</si>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</sst>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3" fillId="0" borderId="0"/>
    <xf numFmtId="0" fontId="3" fillId="0" borderId="0" applyNumberFormat="0" applyFont="0" applyFill="0" applyBorder="0" applyProtection="0">
      <alignment wrapText="1"/>
    </xf>
    <xf numFmtId="0" fontId="1" fillId="0" borderId="0" applyNumberFormat="0" applyFont="0" applyFill="0" applyBorder="0" applyProtection="0">
      <alignment wrapText="1"/>
    </xf>
  </cellStyleXfs>
  <cellXfs count="91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/>
    <xf numFmtId="164" fontId="3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" fontId="3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16" fontId="3" fillId="0" borderId="0" xfId="0" applyNumberFormat="1" applyFont="1" applyFill="1" applyBorder="1"/>
    <xf numFmtId="14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 applyFill="1" applyBorder="1"/>
    <xf numFmtId="0" fontId="0" fillId="0" borderId="0" xfId="0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8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10" fillId="0" borderId="0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1"/>
    <xf numFmtId="0" fontId="2" fillId="0" borderId="0" xfId="1" applyFont="1" applyFill="1" applyBorder="1"/>
    <xf numFmtId="0" fontId="0" fillId="0" borderId="0" xfId="2" applyFont="1">
      <alignment wrapText="1"/>
    </xf>
    <xf numFmtId="0" fontId="2" fillId="0" borderId="0" xfId="1" applyFont="1"/>
    <xf numFmtId="0" fontId="3" fillId="0" borderId="0" xfId="1" applyFont="1" applyFill="1" applyBorder="1"/>
    <xf numFmtId="0" fontId="0" fillId="0" borderId="0" xfId="2" applyFont="1" applyAlignment="1"/>
    <xf numFmtId="0" fontId="2" fillId="0" borderId="0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164" fontId="3" fillId="0" borderId="0" xfId="1" applyNumberFormat="1"/>
    <xf numFmtId="165" fontId="3" fillId="0" borderId="0" xfId="1" applyNumberFormat="1"/>
    <xf numFmtId="1" fontId="3" fillId="0" borderId="0" xfId="1" applyNumberFormat="1"/>
    <xf numFmtId="0" fontId="2" fillId="0" borderId="3" xfId="1" applyFont="1" applyFill="1" applyBorder="1"/>
    <xf numFmtId="164" fontId="3" fillId="0" borderId="3" xfId="1" applyNumberFormat="1" applyFont="1" applyFill="1" applyBorder="1" applyAlignment="1">
      <alignment horizontal="right"/>
    </xf>
    <xf numFmtId="165" fontId="3" fillId="0" borderId="3" xfId="1" applyNumberFormat="1" applyFont="1" applyFill="1" applyBorder="1" applyAlignment="1">
      <alignment horizontal="right"/>
    </xf>
    <xf numFmtId="1" fontId="3" fillId="0" borderId="3" xfId="1" applyNumberFormat="1" applyFont="1" applyFill="1" applyBorder="1" applyAlignment="1">
      <alignment horizontal="right"/>
    </xf>
    <xf numFmtId="0" fontId="4" fillId="0" borderId="0" xfId="1" applyFont="1" applyFill="1" applyBorder="1"/>
    <xf numFmtId="16" fontId="3" fillId="0" borderId="0" xfId="1" applyNumberFormat="1" applyFont="1" applyFill="1" applyBorder="1"/>
    <xf numFmtId="14" fontId="3" fillId="0" borderId="0" xfId="1" applyNumberFormat="1" applyFont="1" applyFill="1" applyBorder="1"/>
    <xf numFmtId="1" fontId="3" fillId="0" borderId="0" xfId="1" applyNumberFormat="1" applyFont="1" applyFill="1" applyBorder="1" applyAlignment="1">
      <alignment horizontal="right"/>
    </xf>
    <xf numFmtId="0" fontId="3" fillId="0" borderId="0" xfId="1" applyAlignment="1">
      <alignment horizontal="left"/>
    </xf>
    <xf numFmtId="0" fontId="3" fillId="0" borderId="0" xfId="1" applyFont="1" applyFill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3" fillId="0" borderId="0" xfId="1" applyFont="1"/>
    <xf numFmtId="0" fontId="0" fillId="0" borderId="0" xfId="3" applyFont="1">
      <alignment wrapText="1"/>
    </xf>
    <xf numFmtId="0" fontId="0" fillId="0" borderId="0" xfId="0" applyAlignment="1"/>
    <xf numFmtId="0" fontId="2" fillId="0" borderId="0" xfId="0" applyFont="1" applyFill="1" applyBorder="1" applyAlignment="1">
      <alignment horizontal="right"/>
    </xf>
    <xf numFmtId="0" fontId="2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28" sqref="J2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6.5703125" customWidth="1"/>
  </cols>
  <sheetData>
    <row r="1" spans="1:19" x14ac:dyDescent="0.2">
      <c r="B1" s="4" t="s">
        <v>0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6"/>
    </row>
    <row r="5" spans="1:19" x14ac:dyDescent="0.2">
      <c r="B5" s="6"/>
    </row>
    <row r="6" spans="1:19" x14ac:dyDescent="0.2">
      <c r="B6" s="4" t="s">
        <v>3</v>
      </c>
    </row>
    <row r="7" spans="1:19" x14ac:dyDescent="0.2">
      <c r="B7" s="4" t="s">
        <v>56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24" t="s">
        <v>23</v>
      </c>
      <c r="B11" s="1"/>
      <c r="C11" s="1"/>
      <c r="D11" s="1"/>
      <c r="E11" s="1"/>
      <c r="F11" s="2"/>
      <c r="G11" s="1"/>
      <c r="H11" s="2"/>
      <c r="I11" s="1"/>
      <c r="J11" s="1"/>
      <c r="K11" s="1"/>
      <c r="L11" s="1"/>
      <c r="M11" s="2"/>
      <c r="N11" s="1"/>
      <c r="O11" s="3"/>
      <c r="P11" s="1"/>
      <c r="Q11" s="2"/>
      <c r="R11" s="1"/>
      <c r="S11" s="1"/>
    </row>
    <row r="12" spans="1:19" x14ac:dyDescent="0.2">
      <c r="A12" s="24" t="s">
        <v>24</v>
      </c>
      <c r="B12" s="1"/>
      <c r="C12" s="1"/>
      <c r="D12" s="1"/>
      <c r="E12" s="1"/>
      <c r="F12" s="2"/>
      <c r="G12" s="1"/>
      <c r="H12" s="2"/>
      <c r="I12" s="1"/>
      <c r="J12" s="1"/>
      <c r="K12" s="1"/>
      <c r="L12" s="1"/>
      <c r="M12" s="2"/>
      <c r="N12" s="1"/>
      <c r="O12" s="3"/>
      <c r="P12" s="1"/>
      <c r="Q12" s="2"/>
      <c r="R12" s="1"/>
      <c r="S12" s="1"/>
    </row>
    <row r="13" spans="1:19" x14ac:dyDescent="0.2">
      <c r="A13" s="24" t="s">
        <v>25</v>
      </c>
      <c r="B13" s="1"/>
      <c r="C13" s="1"/>
      <c r="D13" s="1"/>
      <c r="E13" s="1"/>
      <c r="F13" s="2"/>
      <c r="G13" s="1"/>
      <c r="H13" s="2"/>
      <c r="I13" s="1"/>
      <c r="J13" s="1"/>
      <c r="K13" s="1"/>
      <c r="L13" s="1"/>
      <c r="M13" s="2"/>
      <c r="N13" s="1"/>
      <c r="O13" s="3"/>
      <c r="P13" s="1"/>
      <c r="Q13" s="2"/>
      <c r="R13" s="1"/>
      <c r="S13" s="1"/>
    </row>
    <row r="14" spans="1:19" x14ac:dyDescent="0.2">
      <c r="A14" s="4" t="s">
        <v>26</v>
      </c>
      <c r="B14" s="1">
        <v>8.3945454545454545</v>
      </c>
      <c r="C14" s="1">
        <v>23.640909090909087</v>
      </c>
      <c r="D14" s="1">
        <v>15.775757575757579</v>
      </c>
      <c r="E14" s="1">
        <v>28.01</v>
      </c>
      <c r="F14" s="2">
        <v>41756</v>
      </c>
      <c r="G14" s="1">
        <v>5.31</v>
      </c>
      <c r="H14" s="2">
        <v>41750</v>
      </c>
      <c r="I14" s="1">
        <v>67.123428030303032</v>
      </c>
      <c r="J14" s="1">
        <v>232.69</v>
      </c>
      <c r="K14" s="1">
        <v>1.4279356060606061</v>
      </c>
      <c r="L14" s="1">
        <v>10.29</v>
      </c>
      <c r="M14" s="2">
        <v>41757</v>
      </c>
      <c r="N14" s="1">
        <v>13.8</v>
      </c>
      <c r="O14" s="3">
        <v>4</v>
      </c>
      <c r="P14" s="1">
        <v>5.2</v>
      </c>
      <c r="Q14" s="2">
        <v>41758</v>
      </c>
      <c r="R14" s="1">
        <v>3.2700378787878788</v>
      </c>
      <c r="S14" s="1">
        <v>42.555337676212417</v>
      </c>
    </row>
    <row r="15" spans="1:19" x14ac:dyDescent="0.2">
      <c r="A15" s="4" t="s">
        <v>27</v>
      </c>
      <c r="B15" s="1">
        <v>6.7287096774193538</v>
      </c>
      <c r="C15" s="1">
        <v>18.420000000000002</v>
      </c>
      <c r="D15" s="1">
        <v>12.508662634408603</v>
      </c>
      <c r="E15" s="1">
        <v>27.95</v>
      </c>
      <c r="F15" s="2">
        <v>41781</v>
      </c>
      <c r="G15" s="1">
        <v>0.47</v>
      </c>
      <c r="H15" s="2">
        <v>41766</v>
      </c>
      <c r="I15" s="1">
        <v>71.307956989247316</v>
      </c>
      <c r="J15" s="1">
        <v>588.96</v>
      </c>
      <c r="K15" s="1">
        <v>1.6647446236559138</v>
      </c>
      <c r="L15" s="1">
        <v>13.03</v>
      </c>
      <c r="M15" s="2">
        <v>41763</v>
      </c>
      <c r="N15" s="1">
        <v>63</v>
      </c>
      <c r="O15" s="3">
        <v>17</v>
      </c>
      <c r="P15" s="1">
        <v>14</v>
      </c>
      <c r="Q15" s="2">
        <v>41772</v>
      </c>
      <c r="R15" s="1">
        <v>15.516129032258064</v>
      </c>
      <c r="S15" s="1">
        <v>116.62626373080988</v>
      </c>
    </row>
    <row r="16" spans="1:19" x14ac:dyDescent="0.2">
      <c r="A16" s="4" t="s">
        <v>28</v>
      </c>
      <c r="B16" s="1">
        <v>11.268666666666666</v>
      </c>
      <c r="C16" s="1">
        <v>23.443333333333339</v>
      </c>
      <c r="D16" s="1">
        <v>16.982958333333332</v>
      </c>
      <c r="E16" s="1">
        <v>30.84</v>
      </c>
      <c r="F16" s="2">
        <v>41795</v>
      </c>
      <c r="G16" s="1">
        <v>4.9000000000000004</v>
      </c>
      <c r="H16" s="2">
        <v>41811</v>
      </c>
      <c r="I16" s="1">
        <v>68.78502083333332</v>
      </c>
      <c r="J16" s="1">
        <v>624.97</v>
      </c>
      <c r="K16" s="1">
        <v>1.3642708333333333</v>
      </c>
      <c r="L16" s="1">
        <v>10.29</v>
      </c>
      <c r="M16" s="2">
        <v>41806</v>
      </c>
      <c r="N16" s="1">
        <v>83</v>
      </c>
      <c r="O16" s="3">
        <v>13</v>
      </c>
      <c r="P16" s="1">
        <v>24.2</v>
      </c>
      <c r="Q16" s="2">
        <v>41817</v>
      </c>
      <c r="R16" s="1">
        <v>20.65046527777778</v>
      </c>
      <c r="S16" s="1">
        <v>117.32499921834383</v>
      </c>
    </row>
    <row r="17" spans="1:19" x14ac:dyDescent="0.2">
      <c r="A17" s="4" t="s">
        <v>29</v>
      </c>
      <c r="B17" s="1">
        <v>13.58806451612903</v>
      </c>
      <c r="C17" s="1">
        <v>29.306451612903235</v>
      </c>
      <c r="D17" s="1">
        <v>20.989448924731178</v>
      </c>
      <c r="E17" s="1">
        <v>35.44</v>
      </c>
      <c r="F17" s="2">
        <v>41827</v>
      </c>
      <c r="G17" s="1">
        <v>7.71</v>
      </c>
      <c r="H17" s="2">
        <v>41844</v>
      </c>
      <c r="I17" s="1">
        <v>64.073790322580663</v>
      </c>
      <c r="J17" s="1">
        <v>770.73</v>
      </c>
      <c r="K17" s="1">
        <v>1.3559744623655912</v>
      </c>
      <c r="L17" s="1">
        <v>16.170000000000002</v>
      </c>
      <c r="M17" s="2">
        <v>41831</v>
      </c>
      <c r="N17" s="1">
        <v>6.6</v>
      </c>
      <c r="O17" s="3">
        <v>4</v>
      </c>
      <c r="P17" s="1">
        <v>4.2</v>
      </c>
      <c r="Q17" s="2">
        <v>41822</v>
      </c>
      <c r="R17" s="1">
        <v>26.57049731182796</v>
      </c>
      <c r="S17" s="1">
        <v>153.35882215083313</v>
      </c>
    </row>
    <row r="18" spans="1:19" x14ac:dyDescent="0.2">
      <c r="A18" s="4" t="s">
        <v>30</v>
      </c>
      <c r="B18" s="1">
        <v>12.602903225806452</v>
      </c>
      <c r="C18" s="1">
        <v>28.301290322580645</v>
      </c>
      <c r="D18" s="1">
        <v>20.162688172043008</v>
      </c>
      <c r="E18" s="1">
        <v>38.06</v>
      </c>
      <c r="F18" s="2">
        <v>41877</v>
      </c>
      <c r="G18" s="1">
        <v>7.03</v>
      </c>
      <c r="H18" s="2">
        <v>41882</v>
      </c>
      <c r="I18" s="1">
        <v>60.831666666666678</v>
      </c>
      <c r="J18" s="1">
        <v>656.43</v>
      </c>
      <c r="K18" s="1">
        <v>1.352815860215054</v>
      </c>
      <c r="L18" s="1">
        <v>12.15</v>
      </c>
      <c r="M18" s="2">
        <v>41878</v>
      </c>
      <c r="N18" s="1">
        <v>3.4</v>
      </c>
      <c r="O18" s="3">
        <v>4</v>
      </c>
      <c r="P18" s="1">
        <v>1.8</v>
      </c>
      <c r="Q18" s="2">
        <v>41856</v>
      </c>
      <c r="R18" s="1">
        <v>26.007358870967742</v>
      </c>
      <c r="S18" s="1">
        <v>138.61304609283519</v>
      </c>
    </row>
    <row r="19" spans="1:19" x14ac:dyDescent="0.2">
      <c r="A19" s="4" t="s">
        <v>31</v>
      </c>
      <c r="B19" s="1">
        <v>10.231666666666662</v>
      </c>
      <c r="C19" s="1">
        <v>24.437333333333338</v>
      </c>
      <c r="D19" s="1">
        <v>16.977638888888887</v>
      </c>
      <c r="E19" s="1">
        <v>33.42</v>
      </c>
      <c r="F19" s="2">
        <v>41887</v>
      </c>
      <c r="G19" s="1">
        <v>4.75</v>
      </c>
      <c r="H19" s="2">
        <v>41909</v>
      </c>
      <c r="I19" s="1">
        <v>65.627069444444444</v>
      </c>
      <c r="J19" s="1">
        <v>465.86</v>
      </c>
      <c r="K19" s="1">
        <v>1.0997222222222225</v>
      </c>
      <c r="L19" s="1">
        <v>11.17</v>
      </c>
      <c r="M19" s="2">
        <v>41889</v>
      </c>
      <c r="N19" s="1">
        <v>18.2</v>
      </c>
      <c r="O19" s="3">
        <v>8</v>
      </c>
      <c r="P19" s="1">
        <v>7.8</v>
      </c>
      <c r="Q19" s="2">
        <v>41898</v>
      </c>
      <c r="R19" s="1">
        <v>21.314229166666667</v>
      </c>
      <c r="S19" s="1">
        <v>84.715189351462115</v>
      </c>
    </row>
    <row r="20" spans="1:19" x14ac:dyDescent="0.2">
      <c r="A20" s="4" t="s">
        <v>32</v>
      </c>
      <c r="B20" s="1">
        <v>5.676774193548388</v>
      </c>
      <c r="C20" s="1">
        <v>18.492903225806455</v>
      </c>
      <c r="D20" s="1">
        <v>11.711431451612903</v>
      </c>
      <c r="E20" s="1">
        <v>28.74</v>
      </c>
      <c r="F20" s="2">
        <v>41914</v>
      </c>
      <c r="G20" s="1">
        <v>-0.28000000000000003</v>
      </c>
      <c r="H20" s="2">
        <v>41933</v>
      </c>
      <c r="I20" s="1">
        <v>72.633965053763461</v>
      </c>
      <c r="J20" s="1">
        <v>314.62</v>
      </c>
      <c r="K20" s="1">
        <v>1.2312298387096774</v>
      </c>
      <c r="L20" s="1">
        <v>11.96</v>
      </c>
      <c r="M20" s="2">
        <v>41941</v>
      </c>
      <c r="N20" s="1">
        <v>36</v>
      </c>
      <c r="O20" s="3">
        <v>10</v>
      </c>
      <c r="P20" s="1">
        <v>10.4</v>
      </c>
      <c r="Q20" s="2">
        <v>41921</v>
      </c>
      <c r="R20" s="1">
        <v>13.641626344086021</v>
      </c>
      <c r="S20" s="1">
        <v>48.879989545614706</v>
      </c>
    </row>
    <row r="21" spans="1:19" x14ac:dyDescent="0.2">
      <c r="A21" s="4" t="s">
        <v>33</v>
      </c>
      <c r="B21" s="1">
        <v>2.3420000000000001</v>
      </c>
      <c r="C21" s="1">
        <v>11.918999999999999</v>
      </c>
      <c r="D21" s="1">
        <v>6.9714676418439732</v>
      </c>
      <c r="E21" s="1">
        <v>19.5</v>
      </c>
      <c r="F21" s="2">
        <v>41946</v>
      </c>
      <c r="G21" s="1">
        <v>-6.94</v>
      </c>
      <c r="H21" s="2">
        <v>41972</v>
      </c>
      <c r="I21" s="1">
        <v>79.18146778959813</v>
      </c>
      <c r="J21" s="1">
        <v>196.68</v>
      </c>
      <c r="K21" s="1">
        <v>1.39534323286052</v>
      </c>
      <c r="L21" s="1">
        <v>15.48</v>
      </c>
      <c r="M21" s="2">
        <v>41951</v>
      </c>
      <c r="N21" s="1">
        <v>37.200000000000003</v>
      </c>
      <c r="O21" s="3">
        <v>14</v>
      </c>
      <c r="P21" s="1">
        <v>8.8000000000000007</v>
      </c>
      <c r="Q21" s="2">
        <v>41951</v>
      </c>
      <c r="R21" s="1">
        <v>7.8845307328605214</v>
      </c>
      <c r="S21" s="1">
        <v>27.384479033217698</v>
      </c>
    </row>
    <row r="22" spans="1:19" ht="13.5" thickBot="1" x14ac:dyDescent="0.25">
      <c r="A22" s="10" t="s">
        <v>34</v>
      </c>
      <c r="B22" s="11">
        <v>-0.75580645161290305</v>
      </c>
      <c r="C22" s="11">
        <v>8.0319354838709689</v>
      </c>
      <c r="D22" s="11">
        <v>3.2638172043010742</v>
      </c>
      <c r="E22" s="11">
        <v>18.05</v>
      </c>
      <c r="F22" s="12">
        <v>41981</v>
      </c>
      <c r="G22" s="11">
        <v>-6.13</v>
      </c>
      <c r="H22" s="12">
        <v>41977</v>
      </c>
      <c r="I22" s="11">
        <v>82.742123655913986</v>
      </c>
      <c r="J22" s="11">
        <v>166.93</v>
      </c>
      <c r="K22" s="11">
        <v>1.2194690860215054</v>
      </c>
      <c r="L22" s="11">
        <v>11.27</v>
      </c>
      <c r="M22" s="12">
        <v>41975</v>
      </c>
      <c r="N22" s="11">
        <v>40.799999999999997</v>
      </c>
      <c r="O22" s="13">
        <v>18</v>
      </c>
      <c r="P22" s="11">
        <v>9.9999999999999947</v>
      </c>
      <c r="Q22" s="12">
        <v>41996</v>
      </c>
      <c r="R22" s="11">
        <v>3.5900806451612901</v>
      </c>
      <c r="S22" s="11">
        <v>15.720213161652058</v>
      </c>
    </row>
    <row r="23" spans="1:19" ht="13.5" thickTop="1" x14ac:dyDescent="0.2">
      <c r="A23" s="4" t="s">
        <v>35</v>
      </c>
      <c r="B23" s="42">
        <v>7.7863915499076786</v>
      </c>
      <c r="C23" s="42">
        <v>20.665906266970786</v>
      </c>
      <c r="D23" s="42">
        <v>13.927096758546728</v>
      </c>
      <c r="E23" s="42">
        <v>38.06</v>
      </c>
      <c r="F23" s="43">
        <v>40416</v>
      </c>
      <c r="G23" s="42">
        <v>-6.94</v>
      </c>
      <c r="H23" s="43">
        <v>40511</v>
      </c>
      <c r="I23" s="42">
        <v>70.25627653176123</v>
      </c>
      <c r="J23" s="42">
        <v>4017.87</v>
      </c>
      <c r="K23" s="42">
        <v>1.3457228628271583</v>
      </c>
      <c r="L23" s="42">
        <v>16.170000000000002</v>
      </c>
      <c r="M23" s="43">
        <v>40370</v>
      </c>
      <c r="N23" s="42">
        <v>302</v>
      </c>
      <c r="O23" s="44">
        <v>92</v>
      </c>
      <c r="P23" s="42">
        <v>24.2</v>
      </c>
      <c r="Q23" s="43">
        <v>40356</v>
      </c>
      <c r="R23" s="42">
        <v>15.382772806710436</v>
      </c>
      <c r="S23" s="42">
        <v>745.17833996098091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-0.28000000000000003</v>
      </c>
      <c r="G28" s="6" t="s">
        <v>18</v>
      </c>
      <c r="H28" s="15">
        <v>40472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/>
      <c r="G29" s="6" t="s">
        <v>18</v>
      </c>
      <c r="H29" s="15"/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292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10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5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10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4</v>
      </c>
      <c r="G37" s="6" t="s">
        <v>40</v>
      </c>
      <c r="H37" s="6"/>
      <c r="I37" s="6"/>
      <c r="J37" s="6"/>
    </row>
  </sheetData>
  <phoneticPr fontId="0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B39" sqref="B39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4" t="s">
        <v>66</v>
      </c>
    </row>
    <row r="2" spans="1:19" x14ac:dyDescent="0.2">
      <c r="B2" s="4" t="s">
        <v>1</v>
      </c>
    </row>
    <row r="3" spans="1:19" x14ac:dyDescent="0.2">
      <c r="B3" s="4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53">
        <v>0.9280967741935483</v>
      </c>
      <c r="C11" s="53">
        <v>9.1109677419354842</v>
      </c>
      <c r="D11" s="53">
        <v>4.7783797043010745</v>
      </c>
      <c r="E11" s="53">
        <v>15.43</v>
      </c>
      <c r="F11" s="54">
        <v>43831</v>
      </c>
      <c r="G11" s="53">
        <v>-3.556</v>
      </c>
      <c r="H11" s="54">
        <v>43837</v>
      </c>
      <c r="I11" s="53">
        <v>78.011034946236563</v>
      </c>
      <c r="J11" s="53">
        <v>159.79699999999997</v>
      </c>
      <c r="K11" s="53">
        <v>1.4529455645161287</v>
      </c>
      <c r="L11" s="53">
        <v>15.29</v>
      </c>
      <c r="M11" s="54">
        <v>43859</v>
      </c>
      <c r="N11" s="53">
        <v>52.400000000000006</v>
      </c>
      <c r="O11" s="55">
        <v>17</v>
      </c>
      <c r="P11" s="53">
        <v>9.9999999999999964</v>
      </c>
      <c r="Q11" s="54">
        <v>43861</v>
      </c>
      <c r="R11" s="53">
        <v>4.3159670698924728</v>
      </c>
      <c r="S11" s="53">
        <v>23.958244026746019</v>
      </c>
    </row>
    <row r="12" spans="1:19" x14ac:dyDescent="0.2">
      <c r="A12" s="4" t="s">
        <v>24</v>
      </c>
      <c r="B12" s="53">
        <v>0.30007142857142843</v>
      </c>
      <c r="C12" s="53">
        <v>14.073392857142855</v>
      </c>
      <c r="D12" s="53">
        <v>6.2684412202380946</v>
      </c>
      <c r="E12" s="53">
        <v>22.92</v>
      </c>
      <c r="F12" s="54">
        <v>43523</v>
      </c>
      <c r="G12" s="53">
        <v>-2.464</v>
      </c>
      <c r="H12" s="54">
        <v>43513</v>
      </c>
      <c r="I12" s="53">
        <v>77.137678571428552</v>
      </c>
      <c r="J12" s="53">
        <v>342.19099999999997</v>
      </c>
      <c r="K12" s="53">
        <v>1.1942038690476189</v>
      </c>
      <c r="L12" s="53">
        <v>13.13</v>
      </c>
      <c r="M12" s="54">
        <v>43498</v>
      </c>
      <c r="N12" s="53">
        <v>34.800000000000011</v>
      </c>
      <c r="O12" s="55">
        <v>15</v>
      </c>
      <c r="P12" s="53">
        <v>21.599999999999987</v>
      </c>
      <c r="Q12" s="54">
        <v>43498</v>
      </c>
      <c r="R12" s="53">
        <v>6.2359598214285716</v>
      </c>
      <c r="S12" s="53">
        <v>38.315601260141342</v>
      </c>
    </row>
    <row r="13" spans="1:19" x14ac:dyDescent="0.2">
      <c r="A13" s="4" t="s">
        <v>25</v>
      </c>
      <c r="B13" s="53">
        <v>1.8031935483870969</v>
      </c>
      <c r="C13" s="53">
        <v>16.917096774193546</v>
      </c>
      <c r="D13" s="53">
        <v>9.1376478494623665</v>
      </c>
      <c r="E13" s="53">
        <v>22.52</v>
      </c>
      <c r="F13" s="54">
        <v>43540</v>
      </c>
      <c r="G13" s="53">
        <v>-2.532</v>
      </c>
      <c r="H13" s="54">
        <v>43546</v>
      </c>
      <c r="I13" s="53">
        <v>61.913259408602151</v>
      </c>
      <c r="J13" s="53">
        <v>526.98399999999992</v>
      </c>
      <c r="K13" s="53">
        <v>1.6081055107526883</v>
      </c>
      <c r="L13" s="53">
        <v>12.54</v>
      </c>
      <c r="M13" s="54">
        <v>43530</v>
      </c>
      <c r="N13" s="53">
        <v>7.8</v>
      </c>
      <c r="O13" s="55">
        <v>6</v>
      </c>
      <c r="P13" s="53">
        <v>2.2000000000000002</v>
      </c>
      <c r="Q13" s="54">
        <v>43537</v>
      </c>
      <c r="R13" s="53">
        <v>9.7455907258064514</v>
      </c>
      <c r="S13" s="53">
        <v>79.599117416354829</v>
      </c>
    </row>
    <row r="14" spans="1:19" x14ac:dyDescent="0.2">
      <c r="A14" s="4" t="s">
        <v>26</v>
      </c>
      <c r="B14" s="53">
        <v>5.3285666666666653</v>
      </c>
      <c r="C14" s="53">
        <v>16.924666666666663</v>
      </c>
      <c r="D14" s="53">
        <v>10.658098611111111</v>
      </c>
      <c r="E14" s="53">
        <v>23.06</v>
      </c>
      <c r="F14" s="54">
        <v>43584</v>
      </c>
      <c r="G14" s="53">
        <v>-0.89400000000000002</v>
      </c>
      <c r="H14" s="54">
        <v>43559</v>
      </c>
      <c r="I14" s="53">
        <v>71.510388888888883</v>
      </c>
      <c r="J14" s="53">
        <v>500.13800000000009</v>
      </c>
      <c r="K14" s="53">
        <v>1.5479395833333334</v>
      </c>
      <c r="L14" s="53">
        <v>15.19</v>
      </c>
      <c r="M14" s="54">
        <v>43572</v>
      </c>
      <c r="N14" s="53">
        <v>79.199999999999989</v>
      </c>
      <c r="O14" s="55">
        <v>18</v>
      </c>
      <c r="P14" s="53">
        <v>21.399999999999991</v>
      </c>
      <c r="Q14" s="54">
        <v>43573</v>
      </c>
      <c r="R14" s="53">
        <v>12.385043749999999</v>
      </c>
      <c r="S14" s="53">
        <v>83.166826712078489</v>
      </c>
    </row>
    <row r="15" spans="1:19" x14ac:dyDescent="0.2">
      <c r="A15" s="4" t="s">
        <v>27</v>
      </c>
      <c r="B15" s="53">
        <v>6.8647096774193566</v>
      </c>
      <c r="C15" s="53">
        <v>19.997419354838708</v>
      </c>
      <c r="D15" s="53">
        <v>13.147221652003909</v>
      </c>
      <c r="E15" s="53">
        <v>27.83</v>
      </c>
      <c r="F15" s="54">
        <v>43966</v>
      </c>
      <c r="G15" s="53">
        <v>-0.89400000000000002</v>
      </c>
      <c r="H15" s="54">
        <v>43957</v>
      </c>
      <c r="I15" s="53">
        <v>65.402174364613899</v>
      </c>
      <c r="J15" s="45">
        <v>638.83799999999997</v>
      </c>
      <c r="K15" s="53">
        <v>1.4485147849462365</v>
      </c>
      <c r="L15" s="53">
        <v>15.09</v>
      </c>
      <c r="M15" s="54">
        <v>43959</v>
      </c>
      <c r="N15" s="53">
        <v>46.800000000000011</v>
      </c>
      <c r="O15" s="55">
        <v>9</v>
      </c>
      <c r="P15" s="53">
        <v>18.200000000000003</v>
      </c>
      <c r="Q15" s="54">
        <v>43967</v>
      </c>
      <c r="R15" s="53">
        <v>15.766310483870969</v>
      </c>
      <c r="S15" s="53">
        <v>112.2116635994562</v>
      </c>
    </row>
    <row r="16" spans="1:19" x14ac:dyDescent="0.2">
      <c r="A16" s="4" t="s">
        <v>28</v>
      </c>
      <c r="B16" s="53">
        <v>11.101600000000001</v>
      </c>
      <c r="C16" s="53">
        <v>27.841666666666665</v>
      </c>
      <c r="D16" s="53">
        <v>18.983333333333334</v>
      </c>
      <c r="E16" s="53">
        <v>40.5</v>
      </c>
      <c r="F16" s="54">
        <v>43645</v>
      </c>
      <c r="G16" s="53">
        <v>4.96</v>
      </c>
      <c r="H16" s="54">
        <v>43628</v>
      </c>
      <c r="I16" s="53">
        <v>60.840493055555577</v>
      </c>
      <c r="J16" s="53">
        <v>748.3599999999999</v>
      </c>
      <c r="K16" s="53">
        <v>1.4601881944444444</v>
      </c>
      <c r="L16" s="53">
        <v>12.45</v>
      </c>
      <c r="M16" s="54">
        <v>43642</v>
      </c>
      <c r="N16" s="53">
        <v>52.8</v>
      </c>
      <c r="O16" s="55">
        <v>9</v>
      </c>
      <c r="P16" s="53">
        <v>19.999999999999996</v>
      </c>
      <c r="Q16" s="54">
        <v>43621</v>
      </c>
      <c r="R16" s="53">
        <v>21.041361111111108</v>
      </c>
      <c r="S16" s="53">
        <v>152.68087300606445</v>
      </c>
    </row>
    <row r="17" spans="1:19" x14ac:dyDescent="0.2">
      <c r="A17" s="4" t="s">
        <v>29</v>
      </c>
      <c r="B17" s="53">
        <v>14.301612903225806</v>
      </c>
      <c r="C17" s="53">
        <v>30.072903225806453</v>
      </c>
      <c r="D17" s="53">
        <v>21.569442204301073</v>
      </c>
      <c r="E17" s="53">
        <v>38.659999999999997</v>
      </c>
      <c r="F17" s="54">
        <v>43669</v>
      </c>
      <c r="G17" s="53">
        <v>8.91</v>
      </c>
      <c r="H17" s="54">
        <v>43677</v>
      </c>
      <c r="I17" s="53">
        <v>63.050026881720427</v>
      </c>
      <c r="J17" s="53">
        <v>715.68000000000018</v>
      </c>
      <c r="K17" s="53">
        <v>1.3170719086021505</v>
      </c>
      <c r="L17" s="53">
        <v>11.66</v>
      </c>
      <c r="M17" s="54">
        <v>43659</v>
      </c>
      <c r="N17" s="53">
        <v>25.399999999999995</v>
      </c>
      <c r="O17" s="55">
        <v>9</v>
      </c>
      <c r="P17" s="53">
        <v>8.7999999999999989</v>
      </c>
      <c r="Q17" s="54">
        <v>43660</v>
      </c>
      <c r="R17" s="53">
        <v>25.83378360215054</v>
      </c>
      <c r="S17" s="53">
        <v>154.13320764856755</v>
      </c>
    </row>
    <row r="18" spans="1:19" x14ac:dyDescent="0.2">
      <c r="A18" s="4" t="s">
        <v>30</v>
      </c>
      <c r="B18" s="53">
        <v>13.451935483870967</v>
      </c>
      <c r="C18" s="53">
        <v>30.163548387096771</v>
      </c>
      <c r="D18" s="53">
        <v>21.120201612903227</v>
      </c>
      <c r="E18" s="53">
        <v>35.119999999999997</v>
      </c>
      <c r="F18" s="54">
        <v>43694</v>
      </c>
      <c r="G18" s="53">
        <v>8.3000000000000007</v>
      </c>
      <c r="H18" s="54">
        <v>43700</v>
      </c>
      <c r="I18" s="53">
        <v>63.07581317204302</v>
      </c>
      <c r="J18" s="53">
        <v>680.38800000000026</v>
      </c>
      <c r="K18" s="53">
        <v>1.2528998655913981</v>
      </c>
      <c r="L18" s="53">
        <v>11.27</v>
      </c>
      <c r="M18" s="54">
        <v>43702</v>
      </c>
      <c r="N18" s="53">
        <v>21.599999999999998</v>
      </c>
      <c r="O18" s="55">
        <v>7</v>
      </c>
      <c r="P18" s="53">
        <v>14.399999999999999</v>
      </c>
      <c r="Q18" s="54">
        <v>43703</v>
      </c>
      <c r="R18" s="53">
        <v>26.384926075268822</v>
      </c>
      <c r="S18" s="53">
        <v>141.21592287179885</v>
      </c>
    </row>
    <row r="19" spans="1:19" x14ac:dyDescent="0.2">
      <c r="A19" s="4" t="s">
        <v>31</v>
      </c>
      <c r="B19" s="53">
        <v>11.144233333333334</v>
      </c>
      <c r="C19" s="53">
        <v>24.744000000000003</v>
      </c>
      <c r="D19" s="53">
        <v>17.296400694444447</v>
      </c>
      <c r="E19" s="53">
        <v>30.9</v>
      </c>
      <c r="F19" s="54">
        <v>43737</v>
      </c>
      <c r="G19" s="53">
        <v>6.4610000000000003</v>
      </c>
      <c r="H19" s="54">
        <v>43717</v>
      </c>
      <c r="I19" s="53">
        <v>70.287041666666681</v>
      </c>
      <c r="J19" s="53">
        <v>493.20299999999992</v>
      </c>
      <c r="K19" s="53">
        <v>1.2046881944444443</v>
      </c>
      <c r="L19" s="53">
        <v>10.68</v>
      </c>
      <c r="M19" s="54">
        <v>43728</v>
      </c>
      <c r="N19" s="53">
        <v>42.79999999999999</v>
      </c>
      <c r="O19" s="55">
        <v>7</v>
      </c>
      <c r="P19" s="53">
        <v>17.799999999999997</v>
      </c>
      <c r="Q19" s="54">
        <v>43718</v>
      </c>
      <c r="R19" s="53">
        <v>20.85392361111111</v>
      </c>
      <c r="S19" s="53">
        <v>89.42641972553281</v>
      </c>
    </row>
    <row r="20" spans="1:19" x14ac:dyDescent="0.2">
      <c r="A20" s="4" t="s">
        <v>32</v>
      </c>
      <c r="B20" s="53">
        <v>8.3791935483870947</v>
      </c>
      <c r="C20" s="53">
        <v>21.609354838709681</v>
      </c>
      <c r="D20" s="53">
        <v>14.321394489247314</v>
      </c>
      <c r="E20" s="53">
        <v>29.47</v>
      </c>
      <c r="F20" s="54">
        <v>43751</v>
      </c>
      <c r="G20" s="53">
        <v>2.367</v>
      </c>
      <c r="H20" s="54">
        <v>43759</v>
      </c>
      <c r="I20" s="53">
        <v>73.789388440860208</v>
      </c>
      <c r="J20" s="53">
        <v>368.02700000000004</v>
      </c>
      <c r="K20" s="53">
        <v>1.0569307795698919</v>
      </c>
      <c r="L20" s="53">
        <v>13.43</v>
      </c>
      <c r="M20" s="54">
        <v>43752</v>
      </c>
      <c r="N20" s="53">
        <v>46.800000000000004</v>
      </c>
      <c r="O20" s="55">
        <v>11</v>
      </c>
      <c r="P20" s="53">
        <v>14.2</v>
      </c>
      <c r="Q20" s="54">
        <v>43760</v>
      </c>
      <c r="R20" s="53">
        <v>16.741908602150534</v>
      </c>
      <c r="S20" s="53">
        <v>59.508955204078909</v>
      </c>
    </row>
    <row r="21" spans="1:19" x14ac:dyDescent="0.2">
      <c r="A21" s="4" t="s">
        <v>33</v>
      </c>
      <c r="B21" s="53">
        <v>4.7397333333333336</v>
      </c>
      <c r="C21" s="53">
        <v>13.172666666666668</v>
      </c>
      <c r="D21" s="53">
        <v>8.6380576388888866</v>
      </c>
      <c r="E21" s="53">
        <v>23.75</v>
      </c>
      <c r="F21" s="54">
        <v>43770</v>
      </c>
      <c r="G21" s="53">
        <v>-0.68899999999999995</v>
      </c>
      <c r="H21" s="54">
        <v>43789</v>
      </c>
      <c r="I21" s="53">
        <v>78.659972222222237</v>
      </c>
      <c r="J21" s="53">
        <v>174.17399999999998</v>
      </c>
      <c r="K21" s="53">
        <v>1.3727145833333334</v>
      </c>
      <c r="L21" s="53">
        <v>15.68</v>
      </c>
      <c r="M21" s="54">
        <v>43772</v>
      </c>
      <c r="N21" s="53">
        <v>105.6</v>
      </c>
      <c r="O21" s="55">
        <v>26</v>
      </c>
      <c r="P21" s="53">
        <v>16.599999999999998</v>
      </c>
      <c r="Q21" s="54">
        <v>43779</v>
      </c>
      <c r="R21" s="53">
        <v>9.4537937499999991</v>
      </c>
      <c r="S21" s="53">
        <v>29.875128659932006</v>
      </c>
    </row>
    <row r="22" spans="1:19" ht="13.5" thickBot="1" x14ac:dyDescent="0.25">
      <c r="A22" s="10" t="s">
        <v>34</v>
      </c>
      <c r="B22" s="11">
        <v>2.4028709677419355</v>
      </c>
      <c r="C22" s="11">
        <v>12.408870967741937</v>
      </c>
      <c r="D22" s="11">
        <v>6.9040248655913974</v>
      </c>
      <c r="E22" s="11">
        <v>19.53</v>
      </c>
      <c r="F22" s="12">
        <v>44186</v>
      </c>
      <c r="G22" s="11">
        <v>-2.6</v>
      </c>
      <c r="H22" s="12">
        <v>44193</v>
      </c>
      <c r="I22" s="11">
        <v>80.575275537634397</v>
      </c>
      <c r="J22" s="11">
        <v>160.01100000000002</v>
      </c>
      <c r="K22" s="11">
        <v>1.5424663978494619</v>
      </c>
      <c r="L22" s="11">
        <v>22.15</v>
      </c>
      <c r="M22" s="12">
        <v>44186</v>
      </c>
      <c r="N22" s="11">
        <v>31.000000000000004</v>
      </c>
      <c r="O22" s="13">
        <v>16</v>
      </c>
      <c r="P22" s="11">
        <v>10.200000000000001</v>
      </c>
      <c r="Q22" s="12">
        <v>44185</v>
      </c>
      <c r="R22" s="11">
        <v>6.6591982526881717</v>
      </c>
      <c r="S22" s="11">
        <v>27.411181635630005</v>
      </c>
    </row>
    <row r="23" spans="1:19" ht="13.5" thickTop="1" x14ac:dyDescent="0.2">
      <c r="A23" s="4" t="s">
        <v>35</v>
      </c>
      <c r="B23" s="53">
        <v>6.7288181387608796</v>
      </c>
      <c r="C23" s="53">
        <v>19.753046178955454</v>
      </c>
      <c r="D23" s="53">
        <v>12.735220322985519</v>
      </c>
      <c r="E23" s="53">
        <v>40.5</v>
      </c>
      <c r="F23" s="54">
        <v>43645</v>
      </c>
      <c r="G23" s="53">
        <v>-3.556</v>
      </c>
      <c r="H23" s="54">
        <v>43472</v>
      </c>
      <c r="I23" s="53">
        <v>70.354378929706044</v>
      </c>
      <c r="J23" s="45">
        <v>5507.7910000000002</v>
      </c>
      <c r="K23" s="53">
        <v>1.3715557697025942</v>
      </c>
      <c r="L23" s="53">
        <v>22.15</v>
      </c>
      <c r="M23" s="54">
        <v>43820</v>
      </c>
      <c r="N23" s="53">
        <v>547</v>
      </c>
      <c r="O23" s="55">
        <v>150</v>
      </c>
      <c r="P23" s="53">
        <v>21.599999999999987</v>
      </c>
      <c r="Q23" s="54">
        <v>43498</v>
      </c>
      <c r="R23" s="53">
        <v>14.618147237956563</v>
      </c>
      <c r="S23" s="53">
        <v>991.50314176638142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-0.68899999999999995</v>
      </c>
      <c r="G28" s="6" t="s">
        <v>18</v>
      </c>
      <c r="H28" s="15">
        <v>43789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-0.89400000000000002</v>
      </c>
      <c r="G29" s="6" t="s">
        <v>18</v>
      </c>
      <c r="H29" s="15">
        <v>43591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197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52">
        <v>-1</v>
      </c>
      <c r="C34" s="52" t="s">
        <v>42</v>
      </c>
      <c r="D34" s="56">
        <v>0</v>
      </c>
      <c r="E34" s="52" t="s">
        <v>18</v>
      </c>
      <c r="F34" s="19">
        <v>20</v>
      </c>
      <c r="G34" s="6" t="s">
        <v>40</v>
      </c>
      <c r="H34" s="6"/>
      <c r="I34" s="6"/>
      <c r="J34" s="6"/>
    </row>
    <row r="35" spans="1:10" x14ac:dyDescent="0.2">
      <c r="A35" s="6"/>
      <c r="B35" s="52">
        <v>-2.5</v>
      </c>
      <c r="C35" s="52" t="s">
        <v>43</v>
      </c>
      <c r="D35" s="56">
        <v>-1</v>
      </c>
      <c r="E35" s="52" t="s">
        <v>18</v>
      </c>
      <c r="F35" s="19">
        <v>17</v>
      </c>
      <c r="G35" s="6" t="s">
        <v>40</v>
      </c>
      <c r="H35" s="6"/>
      <c r="I35" s="6"/>
      <c r="J35" s="6"/>
    </row>
    <row r="36" spans="1:10" x14ac:dyDescent="0.2">
      <c r="A36" s="6"/>
      <c r="B36" s="19">
        <v>-5</v>
      </c>
      <c r="C36" s="19" t="s">
        <v>43</v>
      </c>
      <c r="D36" s="48">
        <v>-2.5</v>
      </c>
      <c r="E36" s="6" t="s">
        <v>18</v>
      </c>
      <c r="F36" s="19">
        <v>8</v>
      </c>
      <c r="G36" s="6" t="s">
        <v>40</v>
      </c>
      <c r="H36" s="6"/>
      <c r="I36" s="6"/>
      <c r="J36" s="6"/>
    </row>
    <row r="37" spans="1:10" x14ac:dyDescent="0.2">
      <c r="A37" s="6"/>
      <c r="C37" s="19" t="s">
        <v>44</v>
      </c>
      <c r="D37" s="56">
        <v>-5</v>
      </c>
      <c r="E37" s="52" t="s">
        <v>18</v>
      </c>
      <c r="F37" s="19">
        <v>0</v>
      </c>
      <c r="G37" s="6" t="s">
        <v>40</v>
      </c>
      <c r="H37" s="6"/>
      <c r="I37" s="6"/>
      <c r="J37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" t="s">
        <v>67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0.50148387096774183</v>
      </c>
      <c r="C11" s="1">
        <v>9.9305483870967741</v>
      </c>
      <c r="D11" s="1">
        <v>4.4700255376344087</v>
      </c>
      <c r="E11" s="1">
        <v>17.809999999999999</v>
      </c>
      <c r="F11" s="2">
        <v>44592</v>
      </c>
      <c r="G11" s="1">
        <v>-4.984</v>
      </c>
      <c r="H11" s="2">
        <v>44562</v>
      </c>
      <c r="I11" s="1">
        <v>85.564905913978478</v>
      </c>
      <c r="J11" s="1">
        <v>196.64000000000001</v>
      </c>
      <c r="K11" s="1">
        <v>1.0646915322580648</v>
      </c>
      <c r="L11" s="1">
        <v>11.56</v>
      </c>
      <c r="M11" s="2">
        <v>44579</v>
      </c>
      <c r="N11" s="1">
        <v>42.000000000000007</v>
      </c>
      <c r="O11" s="3">
        <v>15</v>
      </c>
      <c r="P11" s="1">
        <v>11</v>
      </c>
      <c r="Q11" s="2">
        <v>44579</v>
      </c>
      <c r="R11" s="1">
        <v>4.5778830645161293</v>
      </c>
      <c r="S11" s="1">
        <v>20.371835229725296</v>
      </c>
    </row>
    <row r="12" spans="1:19" x14ac:dyDescent="0.2">
      <c r="A12" s="4" t="s">
        <v>24</v>
      </c>
      <c r="B12" s="1">
        <v>2.2136551724137936</v>
      </c>
      <c r="C12" s="1">
        <v>15.666724137931036</v>
      </c>
      <c r="D12" s="1">
        <v>8.3629806034482765</v>
      </c>
      <c r="E12" s="1">
        <v>22.38</v>
      </c>
      <c r="F12" s="2">
        <v>44250</v>
      </c>
      <c r="G12" s="1">
        <v>-2.327</v>
      </c>
      <c r="H12" s="2">
        <v>44233</v>
      </c>
      <c r="I12" s="1">
        <v>77.778714080459764</v>
      </c>
      <c r="J12" s="1">
        <v>307.37599999999992</v>
      </c>
      <c r="K12" s="1">
        <v>1.1187722701149427</v>
      </c>
      <c r="L12" s="1">
        <v>12.05</v>
      </c>
      <c r="M12" s="2">
        <v>44256</v>
      </c>
      <c r="N12" s="1">
        <v>7.4000000000000021</v>
      </c>
      <c r="O12" s="3">
        <v>10</v>
      </c>
      <c r="P12" s="1">
        <v>1.7999999999999998</v>
      </c>
      <c r="Q12" s="2">
        <v>44235</v>
      </c>
      <c r="R12" s="1">
        <v>8.1326839080459763</v>
      </c>
      <c r="S12" s="1">
        <v>39.927068284813174</v>
      </c>
    </row>
    <row r="13" spans="1:19" x14ac:dyDescent="0.2">
      <c r="A13" s="4" t="s">
        <v>25</v>
      </c>
      <c r="B13" s="1">
        <v>3.2888709677419348</v>
      </c>
      <c r="C13" s="1">
        <v>14.829096774193543</v>
      </c>
      <c r="D13" s="1">
        <v>8.7563911290322576</v>
      </c>
      <c r="E13" s="1">
        <v>23.27</v>
      </c>
      <c r="F13" s="2">
        <v>44266</v>
      </c>
      <c r="G13" s="1">
        <v>-0.48499999999999999</v>
      </c>
      <c r="H13" s="2">
        <v>44270</v>
      </c>
      <c r="I13" s="1">
        <v>75.075967741935486</v>
      </c>
      <c r="J13" s="1">
        <v>418.96900000000016</v>
      </c>
      <c r="K13" s="1">
        <v>1.9787540322580646</v>
      </c>
      <c r="L13" s="1">
        <v>22.25</v>
      </c>
      <c r="M13" s="2">
        <v>44257</v>
      </c>
      <c r="N13" s="1">
        <v>97.800000000000011</v>
      </c>
      <c r="O13" s="3">
        <v>13</v>
      </c>
      <c r="P13" s="1">
        <v>58.000000000000014</v>
      </c>
      <c r="Q13" s="2">
        <v>44271</v>
      </c>
      <c r="R13" s="1">
        <v>9.9454872311827938</v>
      </c>
      <c r="S13" s="1">
        <v>65.023420031404768</v>
      </c>
    </row>
    <row r="14" spans="1:19" x14ac:dyDescent="0.2">
      <c r="A14" s="4" t="s">
        <v>26</v>
      </c>
      <c r="B14" s="1">
        <v>8.0821333333333332</v>
      </c>
      <c r="C14" s="1">
        <v>17.242000000000001</v>
      </c>
      <c r="D14" s="1">
        <v>12.250579861111111</v>
      </c>
      <c r="E14" s="1">
        <v>21.91</v>
      </c>
      <c r="F14" s="2">
        <v>44311</v>
      </c>
      <c r="G14" s="1">
        <v>-7.4999999999999997E-2</v>
      </c>
      <c r="H14" s="2">
        <v>44290</v>
      </c>
      <c r="I14" s="1">
        <v>81.986763888888888</v>
      </c>
      <c r="J14" s="1">
        <v>401.00599999999997</v>
      </c>
      <c r="K14" s="1">
        <v>1.5381902777777783</v>
      </c>
      <c r="L14" s="1">
        <v>14.99</v>
      </c>
      <c r="M14" s="2">
        <v>44290</v>
      </c>
      <c r="N14" s="1">
        <v>83.799999999999983</v>
      </c>
      <c r="O14" s="3">
        <v>19</v>
      </c>
      <c r="P14" s="1">
        <v>19.8</v>
      </c>
      <c r="Q14" s="2">
        <v>44310</v>
      </c>
      <c r="R14" s="1">
        <v>13.397616666666668</v>
      </c>
      <c r="S14" s="1">
        <v>69.545341682994774</v>
      </c>
    </row>
    <row r="15" spans="1:19" x14ac:dyDescent="0.2">
      <c r="A15" s="4" t="s">
        <v>27</v>
      </c>
      <c r="B15" s="1">
        <v>10.287096774193554</v>
      </c>
      <c r="C15" s="1">
        <v>23.800645161290319</v>
      </c>
      <c r="D15" s="1">
        <v>16.762563844086021</v>
      </c>
      <c r="E15" s="1">
        <v>32.06</v>
      </c>
      <c r="F15" s="2">
        <v>44320</v>
      </c>
      <c r="G15" s="1">
        <v>4.96</v>
      </c>
      <c r="H15" s="2">
        <v>44333</v>
      </c>
      <c r="I15" s="1">
        <v>68.595524193548385</v>
      </c>
      <c r="J15" s="49">
        <v>687.39499999999998</v>
      </c>
      <c r="K15" s="1">
        <v>1.3940147849462363</v>
      </c>
      <c r="L15" s="1">
        <v>12.84</v>
      </c>
      <c r="M15" s="2">
        <v>44320</v>
      </c>
      <c r="N15" s="1">
        <v>40.400000000000006</v>
      </c>
      <c r="O15" s="3">
        <v>10</v>
      </c>
      <c r="P15" s="1">
        <v>13.400000000000002</v>
      </c>
      <c r="Q15" s="2">
        <v>44328</v>
      </c>
      <c r="R15" s="1">
        <v>18.595853494623658</v>
      </c>
      <c r="S15" s="1">
        <v>128.42742189336528</v>
      </c>
    </row>
    <row r="16" spans="1:19" x14ac:dyDescent="0.2">
      <c r="A16" s="4" t="s">
        <v>28</v>
      </c>
      <c r="B16" s="1">
        <v>11.196066666666669</v>
      </c>
      <c r="C16" s="1">
        <v>24.527999999999999</v>
      </c>
      <c r="D16" s="1">
        <v>17.415724305555557</v>
      </c>
      <c r="E16" s="1">
        <v>33.29</v>
      </c>
      <c r="F16" s="2">
        <v>44371</v>
      </c>
      <c r="G16" s="1">
        <v>6.1879999999999997</v>
      </c>
      <c r="H16" s="2">
        <v>44359</v>
      </c>
      <c r="I16" s="1">
        <v>71.345833333333331</v>
      </c>
      <c r="J16" s="1">
        <v>618.40000000000009</v>
      </c>
      <c r="K16" s="1">
        <v>1.0971340277777779</v>
      </c>
      <c r="L16" s="1">
        <v>11.07</v>
      </c>
      <c r="M16" s="2">
        <v>44377</v>
      </c>
      <c r="N16" s="1">
        <v>60.999999999999993</v>
      </c>
      <c r="O16" s="3">
        <v>12</v>
      </c>
      <c r="P16" s="1">
        <v>14.799999999999999</v>
      </c>
      <c r="Q16" s="2">
        <v>44350</v>
      </c>
      <c r="R16" s="1">
        <v>20.637041666666665</v>
      </c>
      <c r="S16" s="1">
        <v>118.26917399705005</v>
      </c>
    </row>
    <row r="17" spans="1:19" x14ac:dyDescent="0.2">
      <c r="A17" s="4" t="s">
        <v>29</v>
      </c>
      <c r="B17" s="1">
        <v>13.72258064516129</v>
      </c>
      <c r="C17" s="1">
        <v>29.485806451612902</v>
      </c>
      <c r="D17" s="1">
        <v>20.922466397849465</v>
      </c>
      <c r="E17" s="1">
        <v>36.29</v>
      </c>
      <c r="F17" s="2">
        <v>44404</v>
      </c>
      <c r="G17" s="1">
        <v>9.18</v>
      </c>
      <c r="H17" s="2">
        <v>44392</v>
      </c>
      <c r="I17" s="1">
        <v>64.28825940860213</v>
      </c>
      <c r="J17" s="1">
        <v>754.13800000000015</v>
      </c>
      <c r="K17" s="1">
        <v>1.3551095430107527</v>
      </c>
      <c r="L17" s="1">
        <v>15.29</v>
      </c>
      <c r="M17" s="2">
        <v>44386</v>
      </c>
      <c r="N17" s="1">
        <v>13</v>
      </c>
      <c r="O17" s="3">
        <v>8</v>
      </c>
      <c r="P17" s="1">
        <v>3.6</v>
      </c>
      <c r="Q17" s="2">
        <v>44407</v>
      </c>
      <c r="R17" s="1">
        <v>25.060584677419353</v>
      </c>
      <c r="S17" s="1">
        <v>155.65456890769497</v>
      </c>
    </row>
    <row r="18" spans="1:19" x14ac:dyDescent="0.2">
      <c r="A18" s="4" t="s">
        <v>30</v>
      </c>
      <c r="B18" s="1">
        <v>13.871612903225806</v>
      </c>
      <c r="C18" s="1">
        <v>29.19193548387096</v>
      </c>
      <c r="D18" s="1">
        <v>20.631235887096775</v>
      </c>
      <c r="E18" s="1">
        <v>36.69</v>
      </c>
      <c r="F18" s="2">
        <v>44428</v>
      </c>
      <c r="G18" s="1">
        <v>7.28</v>
      </c>
      <c r="H18" s="2">
        <v>44439</v>
      </c>
      <c r="I18" s="1">
        <v>66.659831989247309</v>
      </c>
      <c r="J18" s="1">
        <v>631.59800000000018</v>
      </c>
      <c r="K18" s="1">
        <v>1.2021081989247311</v>
      </c>
      <c r="L18" s="1">
        <v>16.170000000000002</v>
      </c>
      <c r="M18" s="2">
        <v>44415</v>
      </c>
      <c r="N18" s="1">
        <v>29.2</v>
      </c>
      <c r="O18" s="3">
        <v>11</v>
      </c>
      <c r="P18" s="1">
        <v>9.7999999999999989</v>
      </c>
      <c r="Q18" s="2">
        <v>44415</v>
      </c>
      <c r="R18" s="1">
        <v>24.680920698924734</v>
      </c>
      <c r="S18" s="1">
        <v>131.3890943593712</v>
      </c>
    </row>
    <row r="19" spans="1:19" x14ac:dyDescent="0.2">
      <c r="A19" s="4" t="s">
        <v>31</v>
      </c>
      <c r="B19" s="1">
        <v>10.689766666666666</v>
      </c>
      <c r="C19" s="1">
        <v>25.304999999999996</v>
      </c>
      <c r="D19" s="1">
        <v>17.434074305555558</v>
      </c>
      <c r="E19" s="1">
        <v>32.4</v>
      </c>
      <c r="F19" s="2">
        <v>44452</v>
      </c>
      <c r="G19" s="1">
        <v>3.9369999999999998</v>
      </c>
      <c r="H19" s="2">
        <v>44468</v>
      </c>
      <c r="I19" s="1">
        <v>66.085840277777791</v>
      </c>
      <c r="J19" s="1">
        <v>507.04600000000005</v>
      </c>
      <c r="K19" s="1">
        <v>1.2213166666666668</v>
      </c>
      <c r="L19" s="1">
        <v>10.98</v>
      </c>
      <c r="M19" s="2">
        <v>44453</v>
      </c>
      <c r="N19" s="1">
        <v>28.400000000000002</v>
      </c>
      <c r="O19" s="3">
        <v>8</v>
      </c>
      <c r="P19" s="1">
        <v>10</v>
      </c>
      <c r="Q19" s="2">
        <v>44458</v>
      </c>
      <c r="R19" s="1">
        <v>20.547638888888887</v>
      </c>
      <c r="S19" s="1">
        <v>94.660674022853883</v>
      </c>
    </row>
    <row r="20" spans="1:19" x14ac:dyDescent="0.2">
      <c r="A20" s="4" t="s">
        <v>32</v>
      </c>
      <c r="B20" s="1">
        <v>5.9670645161290325</v>
      </c>
      <c r="C20" s="1">
        <v>18.630645161290321</v>
      </c>
      <c r="D20" s="1">
        <v>11.789511410461312</v>
      </c>
      <c r="E20" s="1">
        <v>24.15</v>
      </c>
      <c r="F20" s="2">
        <v>44475</v>
      </c>
      <c r="G20" s="1">
        <v>-7.0000000000000001E-3</v>
      </c>
      <c r="H20" s="2">
        <v>44486</v>
      </c>
      <c r="I20" s="1">
        <v>77.389240870000108</v>
      </c>
      <c r="J20" s="1">
        <v>308.29400000000004</v>
      </c>
      <c r="K20" s="1">
        <v>1.1511054373647762</v>
      </c>
      <c r="L20" s="1">
        <v>22.74</v>
      </c>
      <c r="M20" s="2">
        <v>44490</v>
      </c>
      <c r="N20" s="1">
        <v>44.20000000000001</v>
      </c>
      <c r="O20" s="3">
        <v>22</v>
      </c>
      <c r="P20" s="1">
        <v>9.7999999999999972</v>
      </c>
      <c r="Q20" s="2">
        <v>44471</v>
      </c>
      <c r="R20" s="1">
        <v>13.070592620981335</v>
      </c>
      <c r="S20" s="1">
        <v>49.222597488573228</v>
      </c>
    </row>
    <row r="21" spans="1:19" x14ac:dyDescent="0.2">
      <c r="A21" s="4" t="s">
        <v>33</v>
      </c>
      <c r="B21" s="1">
        <v>4.0982666666666665</v>
      </c>
      <c r="C21" s="1">
        <v>14.781000000000001</v>
      </c>
      <c r="D21" s="1">
        <v>8.773509722222224</v>
      </c>
      <c r="E21" s="1">
        <v>22.75</v>
      </c>
      <c r="F21" s="2">
        <v>44501</v>
      </c>
      <c r="G21" s="1">
        <v>-3.1139999999999999</v>
      </c>
      <c r="H21" s="2">
        <v>44522</v>
      </c>
      <c r="I21" s="1">
        <v>86.085319444444423</v>
      </c>
      <c r="J21" s="1">
        <v>204.09100000000001</v>
      </c>
      <c r="K21" s="1">
        <v>1.1561152777777781</v>
      </c>
      <c r="L21" s="1">
        <v>13.23</v>
      </c>
      <c r="M21" s="2">
        <v>44505</v>
      </c>
      <c r="N21" s="1">
        <v>20.199999999999992</v>
      </c>
      <c r="O21" s="3">
        <v>16</v>
      </c>
      <c r="P21" s="1">
        <v>10.199999999999999</v>
      </c>
      <c r="Q21" s="2">
        <v>44507</v>
      </c>
      <c r="R21" s="1">
        <v>9.5904798611111097</v>
      </c>
      <c r="S21" s="1">
        <v>24.404655408393136</v>
      </c>
    </row>
    <row r="22" spans="1:19" ht="13.5" thickBot="1" x14ac:dyDescent="0.25">
      <c r="A22" s="10" t="s">
        <v>34</v>
      </c>
      <c r="B22" s="11">
        <v>2.5125161290322584</v>
      </c>
      <c r="C22" s="11">
        <v>10.62316129032258</v>
      </c>
      <c r="D22" s="11">
        <v>6.2797856182795693</v>
      </c>
      <c r="E22" s="11">
        <v>17.88</v>
      </c>
      <c r="F22" s="12">
        <v>44541</v>
      </c>
      <c r="G22" s="11">
        <v>-2.0310000000000001</v>
      </c>
      <c r="H22" s="12">
        <v>44548</v>
      </c>
      <c r="I22" s="11">
        <v>80.978958333333338</v>
      </c>
      <c r="J22" s="11">
        <v>148.85799999999992</v>
      </c>
      <c r="K22" s="11">
        <v>1.5033622311827957</v>
      </c>
      <c r="L22" s="11">
        <v>18.23</v>
      </c>
      <c r="M22" s="12">
        <v>44558</v>
      </c>
      <c r="N22" s="11">
        <v>47.800000000000004</v>
      </c>
      <c r="O22" s="13">
        <v>23</v>
      </c>
      <c r="P22" s="11">
        <v>7.4000000000000012</v>
      </c>
      <c r="Q22" s="12">
        <v>44534</v>
      </c>
      <c r="R22" s="11">
        <v>6.0459012096774192</v>
      </c>
      <c r="S22" s="11">
        <v>23.470232834618074</v>
      </c>
    </row>
    <row r="23" spans="1:19" ht="13.5" thickTop="1" x14ac:dyDescent="0.2">
      <c r="A23" s="4" t="s">
        <v>35</v>
      </c>
      <c r="B23" s="1">
        <v>7.2025928593498953</v>
      </c>
      <c r="C23" s="1">
        <v>19.501213570634036</v>
      </c>
      <c r="D23" s="1">
        <v>12.820737385194377</v>
      </c>
      <c r="E23" s="1">
        <v>36.69</v>
      </c>
      <c r="F23" s="2">
        <v>44063</v>
      </c>
      <c r="G23" s="1">
        <v>-4.984</v>
      </c>
      <c r="H23" s="2">
        <v>43831</v>
      </c>
      <c r="I23" s="1">
        <v>75.152929956295793</v>
      </c>
      <c r="J23" s="49">
        <v>5183.8110000000006</v>
      </c>
      <c r="K23" s="1">
        <v>1.3150561900050306</v>
      </c>
      <c r="L23" s="1">
        <v>22.74</v>
      </c>
      <c r="M23" s="2">
        <v>44125</v>
      </c>
      <c r="N23" s="1">
        <v>515.19999999999993</v>
      </c>
      <c r="O23" s="3">
        <v>167</v>
      </c>
      <c r="P23" s="1">
        <v>58.000000000000014</v>
      </c>
      <c r="Q23" s="2">
        <v>43906</v>
      </c>
      <c r="R23" s="1">
        <v>14.523556999058727</v>
      </c>
      <c r="S23" s="1">
        <v>920.36608414085777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-7.0000000000000001E-3</v>
      </c>
      <c r="G28" s="6" t="s">
        <v>18</v>
      </c>
      <c r="H28" s="15">
        <v>44121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-7.4999999999999997E-2</v>
      </c>
      <c r="G29" s="6" t="s">
        <v>18</v>
      </c>
      <c r="H29" s="15">
        <v>43925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195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18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11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7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0</v>
      </c>
      <c r="G37" s="6" t="s">
        <v>40</v>
      </c>
      <c r="H37" s="6"/>
      <c r="I37" s="6"/>
      <c r="J37" s="6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4" t="s">
        <v>68</v>
      </c>
    </row>
    <row r="2" spans="1:19" x14ac:dyDescent="0.2">
      <c r="B2" s="4" t="s">
        <v>1</v>
      </c>
    </row>
    <row r="3" spans="1:19" x14ac:dyDescent="0.2">
      <c r="B3" s="4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53">
        <v>0.82158064516129026</v>
      </c>
      <c r="C11" s="53">
        <v>9.8431935483870934</v>
      </c>
      <c r="D11" s="53">
        <v>5.0043514784946233</v>
      </c>
      <c r="E11" s="53">
        <v>19.5</v>
      </c>
      <c r="F11" s="54">
        <v>44589</v>
      </c>
      <c r="G11" s="53">
        <v>-5.2789999999999999</v>
      </c>
      <c r="H11" s="54">
        <v>44568</v>
      </c>
      <c r="I11" s="53">
        <v>80.169872311827973</v>
      </c>
      <c r="J11" s="53">
        <v>189.245</v>
      </c>
      <c r="K11" s="53">
        <v>1.5419294354838708</v>
      </c>
      <c r="L11" s="53">
        <v>20.48</v>
      </c>
      <c r="M11" s="54">
        <v>44592</v>
      </c>
      <c r="N11" s="53">
        <v>63.199999999999996</v>
      </c>
      <c r="O11" s="55">
        <v>19</v>
      </c>
      <c r="P11" s="53">
        <v>31.399999999999995</v>
      </c>
      <c r="Q11" s="54">
        <v>44586</v>
      </c>
      <c r="R11" s="53">
        <v>4.1614932795698927</v>
      </c>
      <c r="S11" s="53">
        <v>26.885219188148515</v>
      </c>
    </row>
    <row r="12" spans="1:19" x14ac:dyDescent="0.2">
      <c r="A12" s="4" t="s">
        <v>24</v>
      </c>
      <c r="B12" s="53">
        <v>3.2793214285714281</v>
      </c>
      <c r="C12" s="53">
        <v>13.658749999999998</v>
      </c>
      <c r="D12" s="53">
        <v>8.2914754464285743</v>
      </c>
      <c r="E12" s="53">
        <v>19.77</v>
      </c>
      <c r="F12" s="54">
        <v>44247</v>
      </c>
      <c r="G12" s="53">
        <v>-0.84599999999999997</v>
      </c>
      <c r="H12" s="54">
        <v>44250</v>
      </c>
      <c r="I12" s="53">
        <v>79.727552083333308</v>
      </c>
      <c r="J12" s="53">
        <v>227.31700000000001</v>
      </c>
      <c r="K12" s="53">
        <v>1.5806436011904768</v>
      </c>
      <c r="L12" s="53">
        <v>16.37</v>
      </c>
      <c r="M12" s="54">
        <v>44228</v>
      </c>
      <c r="N12" s="53">
        <v>56.4</v>
      </c>
      <c r="O12" s="55">
        <v>11</v>
      </c>
      <c r="P12" s="53">
        <v>29.199999999999996</v>
      </c>
      <c r="Q12" s="54">
        <v>44249</v>
      </c>
      <c r="R12" s="53">
        <v>8.2617968749999999</v>
      </c>
      <c r="S12" s="53">
        <v>37.194821744265568</v>
      </c>
    </row>
    <row r="13" spans="1:19" x14ac:dyDescent="0.2">
      <c r="A13" s="4" t="s">
        <v>25</v>
      </c>
      <c r="B13" s="53">
        <v>2.758903225806451</v>
      </c>
      <c r="C13" s="53">
        <v>14.111645161290323</v>
      </c>
      <c r="D13" s="53">
        <v>8.1267923387096772</v>
      </c>
      <c r="E13" s="53">
        <v>22.26</v>
      </c>
      <c r="F13" s="54">
        <v>44286</v>
      </c>
      <c r="G13" s="53">
        <v>-3.28</v>
      </c>
      <c r="H13" s="54">
        <v>44265</v>
      </c>
      <c r="I13" s="53">
        <v>70.40055779569893</v>
      </c>
      <c r="J13" s="53">
        <v>439.58499999999998</v>
      </c>
      <c r="K13" s="53">
        <v>1.6546754032258064</v>
      </c>
      <c r="L13" s="53">
        <v>13.13</v>
      </c>
      <c r="M13" s="54">
        <v>44274</v>
      </c>
      <c r="N13" s="53">
        <v>18.200000000000003</v>
      </c>
      <c r="O13" s="55">
        <v>5</v>
      </c>
      <c r="P13" s="53">
        <v>7.6</v>
      </c>
      <c r="Q13" s="54">
        <v>44274</v>
      </c>
      <c r="R13" s="53">
        <v>9.5331263440860248</v>
      </c>
      <c r="S13" s="53">
        <v>65.734802187100712</v>
      </c>
    </row>
    <row r="14" spans="1:19" x14ac:dyDescent="0.2">
      <c r="A14" s="4" t="s">
        <v>26</v>
      </c>
      <c r="B14" s="53">
        <v>4.3883999999999999</v>
      </c>
      <c r="C14" s="53">
        <v>15.348333333333334</v>
      </c>
      <c r="D14" s="53">
        <v>9.5051840277777764</v>
      </c>
      <c r="E14" s="53">
        <v>22.4</v>
      </c>
      <c r="F14" s="54">
        <v>44288</v>
      </c>
      <c r="G14" s="53">
        <v>-1.7250000000000001</v>
      </c>
      <c r="H14" s="54">
        <v>44294</v>
      </c>
      <c r="I14" s="53">
        <v>70.905909722222233</v>
      </c>
      <c r="J14" s="53">
        <v>474.89300000000009</v>
      </c>
      <c r="K14" s="53">
        <v>1.6167437499999999</v>
      </c>
      <c r="L14" s="53">
        <v>15.58</v>
      </c>
      <c r="M14" s="54">
        <v>44310</v>
      </c>
      <c r="N14" s="53">
        <v>49.599999999999987</v>
      </c>
      <c r="O14" s="55">
        <v>14</v>
      </c>
      <c r="P14" s="53">
        <v>12.399999999999999</v>
      </c>
      <c r="Q14" s="54">
        <v>44313</v>
      </c>
      <c r="R14" s="53">
        <v>12.358636111111112</v>
      </c>
      <c r="S14" s="53">
        <v>74.629562963574429</v>
      </c>
    </row>
    <row r="15" spans="1:19" x14ac:dyDescent="0.2">
      <c r="A15" s="4" t="s">
        <v>27</v>
      </c>
      <c r="B15" s="53">
        <v>7.2560967741935487</v>
      </c>
      <c r="C15" s="53">
        <v>21.407741935483873</v>
      </c>
      <c r="D15" s="53">
        <v>13.883120967741933</v>
      </c>
      <c r="E15" s="53">
        <v>29.15</v>
      </c>
      <c r="F15" s="54">
        <v>44324</v>
      </c>
      <c r="G15" s="53">
        <v>2.125</v>
      </c>
      <c r="H15" s="54">
        <v>44318</v>
      </c>
      <c r="I15" s="53">
        <v>65.480665322580649</v>
      </c>
      <c r="J15" s="45">
        <v>665.30099999999993</v>
      </c>
      <c r="K15" s="53">
        <v>1.3384516129032256</v>
      </c>
      <c r="L15" s="53">
        <v>13.92</v>
      </c>
      <c r="M15" s="54">
        <v>44325</v>
      </c>
      <c r="N15" s="53">
        <v>32.200000000000003</v>
      </c>
      <c r="O15" s="55">
        <v>11</v>
      </c>
      <c r="P15" s="53">
        <v>16.199999999999996</v>
      </c>
      <c r="Q15" s="54">
        <v>44329</v>
      </c>
      <c r="R15" s="53">
        <v>16.801256720430107</v>
      </c>
      <c r="S15" s="53">
        <v>117.26481156535111</v>
      </c>
    </row>
    <row r="16" spans="1:19" x14ac:dyDescent="0.2">
      <c r="A16" s="4" t="s">
        <v>28</v>
      </c>
      <c r="B16" s="53">
        <v>11.573233333333331</v>
      </c>
      <c r="C16" s="53">
        <v>25.016333333333332</v>
      </c>
      <c r="D16" s="53">
        <v>17.398413194444444</v>
      </c>
      <c r="E16" s="53">
        <v>32.799999999999997</v>
      </c>
      <c r="F16" s="54">
        <v>44360</v>
      </c>
      <c r="G16" s="53">
        <v>7.06</v>
      </c>
      <c r="H16" s="54">
        <v>44375</v>
      </c>
      <c r="I16" s="53">
        <v>71.515395833333329</v>
      </c>
      <c r="J16" s="53">
        <v>678.8889999999999</v>
      </c>
      <c r="K16" s="53">
        <v>1.2173374999999997</v>
      </c>
      <c r="L16" s="53">
        <v>15.88</v>
      </c>
      <c r="M16" s="54">
        <v>44365</v>
      </c>
      <c r="N16" s="53">
        <v>108.59999999999998</v>
      </c>
      <c r="O16" s="55">
        <v>12</v>
      </c>
      <c r="P16" s="53">
        <v>20.6</v>
      </c>
      <c r="Q16" s="54">
        <v>44363</v>
      </c>
      <c r="R16" s="53">
        <v>22.045576388888893</v>
      </c>
      <c r="S16" s="53">
        <v>128.36986448005109</v>
      </c>
    </row>
    <row r="17" spans="1:19" x14ac:dyDescent="0.2">
      <c r="A17" s="4" t="s">
        <v>29</v>
      </c>
      <c r="B17" s="53">
        <v>12.722903225806451</v>
      </c>
      <c r="C17" s="53">
        <v>27.881290322580643</v>
      </c>
      <c r="D17" s="53">
        <v>19.805961021505375</v>
      </c>
      <c r="E17" s="53">
        <v>36.56</v>
      </c>
      <c r="F17" s="54">
        <v>44399</v>
      </c>
      <c r="G17" s="53">
        <v>8.34</v>
      </c>
      <c r="H17" s="54">
        <v>44386</v>
      </c>
      <c r="I17" s="53">
        <v>61.823326612903223</v>
      </c>
      <c r="J17" s="53">
        <v>741.38300000000004</v>
      </c>
      <c r="K17" s="53">
        <v>1.2636834677419357</v>
      </c>
      <c r="L17" s="53">
        <v>11.07</v>
      </c>
      <c r="M17" s="54">
        <v>44400</v>
      </c>
      <c r="N17" s="53">
        <v>2.8</v>
      </c>
      <c r="O17" s="55">
        <v>3</v>
      </c>
      <c r="P17" s="53">
        <v>2.1999999999999997</v>
      </c>
      <c r="Q17" s="54">
        <v>44408</v>
      </c>
      <c r="R17" s="53">
        <v>25.984623655913975</v>
      </c>
      <c r="S17" s="53">
        <v>149.85957266410608</v>
      </c>
    </row>
    <row r="18" spans="1:19" x14ac:dyDescent="0.2">
      <c r="A18" s="4" t="s">
        <v>30</v>
      </c>
      <c r="B18" s="53">
        <v>12.96967741935484</v>
      </c>
      <c r="C18" s="53">
        <v>29.097741935483878</v>
      </c>
      <c r="D18" s="53">
        <v>20.00220430107527</v>
      </c>
      <c r="E18" s="53">
        <v>40.549999999999997</v>
      </c>
      <c r="F18" s="54">
        <v>44422</v>
      </c>
      <c r="G18" s="53">
        <v>8.2799999999999994</v>
      </c>
      <c r="H18" s="54">
        <v>44410</v>
      </c>
      <c r="I18" s="53">
        <v>62.049065860215052</v>
      </c>
      <c r="J18" s="53">
        <v>728.80799999999999</v>
      </c>
      <c r="K18" s="53">
        <v>1.2440396505376343</v>
      </c>
      <c r="L18" s="53">
        <v>11.07</v>
      </c>
      <c r="M18" s="54">
        <v>44415</v>
      </c>
      <c r="N18" s="53">
        <v>5.8</v>
      </c>
      <c r="O18" s="55">
        <v>1</v>
      </c>
      <c r="P18" s="53">
        <v>5.8</v>
      </c>
      <c r="Q18" s="54">
        <v>44412</v>
      </c>
      <c r="R18" s="53">
        <v>27.080208333333328</v>
      </c>
      <c r="S18" s="53">
        <v>143.43830676406733</v>
      </c>
    </row>
    <row r="19" spans="1:19" x14ac:dyDescent="0.2">
      <c r="A19" s="4" t="s">
        <v>31</v>
      </c>
      <c r="B19" s="53">
        <v>12.136999999999999</v>
      </c>
      <c r="C19" s="53">
        <v>24.297666666666668</v>
      </c>
      <c r="D19" s="53">
        <v>17.435013888888889</v>
      </c>
      <c r="E19" s="53">
        <v>33.07</v>
      </c>
      <c r="F19" s="54">
        <v>44446</v>
      </c>
      <c r="G19" s="53">
        <v>8.14</v>
      </c>
      <c r="H19" s="54">
        <v>44461</v>
      </c>
      <c r="I19" s="53">
        <v>75.254916666666674</v>
      </c>
      <c r="J19" s="53">
        <v>450.90699999999998</v>
      </c>
      <c r="K19" s="53">
        <v>1.0380479166666665</v>
      </c>
      <c r="L19" s="53">
        <v>12.25</v>
      </c>
      <c r="M19" s="54">
        <v>44452</v>
      </c>
      <c r="N19" s="53">
        <v>51.000000000000007</v>
      </c>
      <c r="O19" s="55">
        <v>14</v>
      </c>
      <c r="P19" s="53">
        <v>27.599999999999998</v>
      </c>
      <c r="Q19" s="54">
        <v>44440</v>
      </c>
      <c r="R19" s="53">
        <v>21.325472222222217</v>
      </c>
      <c r="S19" s="53">
        <v>81.658806457840839</v>
      </c>
    </row>
    <row r="20" spans="1:19" x14ac:dyDescent="0.2">
      <c r="A20" s="4" t="s">
        <v>32</v>
      </c>
      <c r="B20" s="53">
        <v>5.4607419354838704</v>
      </c>
      <c r="C20" s="53">
        <v>19.699677419354842</v>
      </c>
      <c r="D20" s="53">
        <v>11.890038921299478</v>
      </c>
      <c r="E20" s="53">
        <v>23.62</v>
      </c>
      <c r="F20" s="54">
        <v>44484</v>
      </c>
      <c r="G20" s="53">
        <v>-0.54700000000000004</v>
      </c>
      <c r="H20" s="54">
        <v>44493</v>
      </c>
      <c r="I20" s="53">
        <v>74.65520833333332</v>
      </c>
      <c r="J20" s="53">
        <v>379.49399999999997</v>
      </c>
      <c r="K20" s="53">
        <v>0.97313844086021506</v>
      </c>
      <c r="L20" s="53">
        <v>10.29</v>
      </c>
      <c r="M20" s="54">
        <v>44489</v>
      </c>
      <c r="N20" s="53">
        <v>24.199999999999996</v>
      </c>
      <c r="O20" s="55">
        <v>10</v>
      </c>
      <c r="P20" s="53">
        <v>9.7999999999999972</v>
      </c>
      <c r="Q20" s="54">
        <v>44472</v>
      </c>
      <c r="R20" s="53">
        <v>15.286599462365588</v>
      </c>
      <c r="S20" s="53">
        <v>52.862199973881175</v>
      </c>
    </row>
    <row r="21" spans="1:19" x14ac:dyDescent="0.2">
      <c r="A21" s="4" t="s">
        <v>33</v>
      </c>
      <c r="B21" s="53">
        <v>2.9820666666666673</v>
      </c>
      <c r="C21" s="53">
        <v>10.848533333333332</v>
      </c>
      <c r="D21" s="53">
        <v>6.702375694444445</v>
      </c>
      <c r="E21" s="53">
        <v>17.39</v>
      </c>
      <c r="F21" s="54">
        <v>44502</v>
      </c>
      <c r="G21" s="53">
        <v>-3.504</v>
      </c>
      <c r="H21" s="54">
        <v>44519</v>
      </c>
      <c r="I21" s="53">
        <v>82.225923611111114</v>
      </c>
      <c r="J21" s="53">
        <v>162.45400000000001</v>
      </c>
      <c r="K21" s="53">
        <v>1.2060784722222222</v>
      </c>
      <c r="L21" s="53">
        <v>13.82</v>
      </c>
      <c r="M21" s="54">
        <v>44502</v>
      </c>
      <c r="N21" s="53">
        <v>110.59999999999998</v>
      </c>
      <c r="O21" s="55">
        <v>21</v>
      </c>
      <c r="P21" s="53">
        <v>46.2</v>
      </c>
      <c r="Q21" s="54">
        <v>44523</v>
      </c>
      <c r="R21" s="53">
        <v>8.0779743055555571</v>
      </c>
      <c r="S21" s="53">
        <v>23.275501830902915</v>
      </c>
    </row>
    <row r="22" spans="1:19" ht="13.5" thickBot="1" x14ac:dyDescent="0.25">
      <c r="A22" s="10" t="s">
        <v>34</v>
      </c>
      <c r="B22" s="11">
        <v>1.6914193548387098</v>
      </c>
      <c r="C22" s="11">
        <v>9.5526774193548416</v>
      </c>
      <c r="D22" s="11">
        <v>5.2796686827956982</v>
      </c>
      <c r="E22" s="11">
        <v>17.18</v>
      </c>
      <c r="F22" s="12">
        <v>44923</v>
      </c>
      <c r="G22" s="11">
        <v>-3.0230000000000001</v>
      </c>
      <c r="H22" s="12">
        <v>44912</v>
      </c>
      <c r="I22" s="11">
        <v>87.352150537634387</v>
      </c>
      <c r="J22" s="11">
        <v>134.62799999999999</v>
      </c>
      <c r="K22" s="11">
        <v>1.236154569892473</v>
      </c>
      <c r="L22" s="11">
        <v>15.29</v>
      </c>
      <c r="M22" s="12">
        <v>44903</v>
      </c>
      <c r="N22" s="11">
        <v>33.800000000000004</v>
      </c>
      <c r="O22" s="13">
        <v>23</v>
      </c>
      <c r="P22" s="11">
        <v>10</v>
      </c>
      <c r="Q22" s="12">
        <v>44900</v>
      </c>
      <c r="R22" s="11">
        <v>6.068173387096774</v>
      </c>
      <c r="S22" s="11">
        <v>18.908410716883651</v>
      </c>
    </row>
    <row r="23" spans="1:19" ht="13.5" thickTop="1" x14ac:dyDescent="0.2">
      <c r="A23" s="4" t="s">
        <v>35</v>
      </c>
      <c r="B23" s="53">
        <v>6.5034453341013823</v>
      </c>
      <c r="C23" s="53">
        <v>18.396965367383512</v>
      </c>
      <c r="D23" s="53">
        <v>11.943716663633849</v>
      </c>
      <c r="E23" s="53">
        <v>40.549999999999997</v>
      </c>
      <c r="F23" s="54">
        <v>44422</v>
      </c>
      <c r="G23" s="53">
        <v>-5.2789999999999999</v>
      </c>
      <c r="H23" s="54">
        <v>44203</v>
      </c>
      <c r="I23" s="53">
        <v>73.463378724238353</v>
      </c>
      <c r="J23" s="45">
        <v>5272.9039999999986</v>
      </c>
      <c r="K23" s="53">
        <v>1.3259103183937104</v>
      </c>
      <c r="L23" s="53">
        <v>20.48</v>
      </c>
      <c r="M23" s="54">
        <v>44227</v>
      </c>
      <c r="N23" s="53">
        <v>556.4</v>
      </c>
      <c r="O23" s="55">
        <v>144</v>
      </c>
      <c r="P23" s="53">
        <v>46.2</v>
      </c>
      <c r="Q23" s="54">
        <v>44523</v>
      </c>
      <c r="R23" s="53">
        <v>14.748744757131123</v>
      </c>
      <c r="S23" s="53">
        <v>920.08188053617334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-0.54700000000000004</v>
      </c>
      <c r="G28" s="6" t="s">
        <v>18</v>
      </c>
      <c r="H28" s="15">
        <v>44493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-0.1</v>
      </c>
      <c r="G29" s="6" t="s">
        <v>18</v>
      </c>
      <c r="H29" s="15">
        <v>44303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189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52">
        <v>-1</v>
      </c>
      <c r="C34" s="52" t="s">
        <v>42</v>
      </c>
      <c r="D34" s="56">
        <v>0</v>
      </c>
      <c r="E34" s="52" t="s">
        <v>18</v>
      </c>
      <c r="F34" s="19">
        <v>15</v>
      </c>
      <c r="G34" s="6" t="s">
        <v>40</v>
      </c>
      <c r="H34" s="6"/>
      <c r="I34" s="6"/>
      <c r="J34" s="6"/>
    </row>
    <row r="35" spans="1:10" x14ac:dyDescent="0.2">
      <c r="A35" s="6"/>
      <c r="B35" s="52">
        <v>-2.5</v>
      </c>
      <c r="C35" s="52" t="s">
        <v>43</v>
      </c>
      <c r="D35" s="56">
        <v>-1</v>
      </c>
      <c r="E35" s="52" t="s">
        <v>18</v>
      </c>
      <c r="F35" s="19">
        <v>17</v>
      </c>
      <c r="G35" s="6" t="s">
        <v>40</v>
      </c>
      <c r="H35" s="6"/>
      <c r="I35" s="6"/>
      <c r="J35" s="6"/>
    </row>
    <row r="36" spans="1:10" x14ac:dyDescent="0.2">
      <c r="A36" s="6"/>
      <c r="B36" s="19">
        <v>-5</v>
      </c>
      <c r="C36" s="19" t="s">
        <v>43</v>
      </c>
      <c r="D36" s="48">
        <v>-2.5</v>
      </c>
      <c r="E36" s="6" t="s">
        <v>18</v>
      </c>
      <c r="F36" s="19">
        <v>8</v>
      </c>
      <c r="G36" s="6" t="s">
        <v>40</v>
      </c>
      <c r="H36" s="6"/>
      <c r="I36" s="6"/>
      <c r="J36" s="6"/>
    </row>
    <row r="37" spans="1:10" x14ac:dyDescent="0.2">
      <c r="A37" s="6"/>
      <c r="C37" s="19" t="s">
        <v>44</v>
      </c>
      <c r="D37" s="56">
        <v>-5</v>
      </c>
      <c r="E37" s="52" t="s">
        <v>18</v>
      </c>
      <c r="F37" s="19">
        <v>1</v>
      </c>
      <c r="G37" s="6" t="s">
        <v>40</v>
      </c>
      <c r="H37" s="6"/>
      <c r="I37" s="6"/>
      <c r="J37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44" sqref="O44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4" t="s">
        <v>69</v>
      </c>
    </row>
    <row r="2" spans="1:19" x14ac:dyDescent="0.2">
      <c r="B2" s="4" t="s">
        <v>1</v>
      </c>
    </row>
    <row r="3" spans="1:19" x14ac:dyDescent="0.2">
      <c r="B3" s="4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53">
        <v>-1.4254838709677418</v>
      </c>
      <c r="C11" s="53">
        <v>10.318129032258065</v>
      </c>
      <c r="D11" s="53">
        <v>3.423432123655914</v>
      </c>
      <c r="E11" s="53">
        <v>15.53</v>
      </c>
      <c r="F11" s="54">
        <v>45320</v>
      </c>
      <c r="G11" s="53">
        <v>-5.9740000000000002</v>
      </c>
      <c r="H11" s="54">
        <v>45316</v>
      </c>
      <c r="I11" s="53">
        <v>79.377533602150507</v>
      </c>
      <c r="J11" s="53">
        <v>256.87699999999995</v>
      </c>
      <c r="K11" s="53">
        <v>1.1472305107526881</v>
      </c>
      <c r="L11" s="53">
        <v>11.56</v>
      </c>
      <c r="M11" s="54">
        <v>45295</v>
      </c>
      <c r="N11" s="53">
        <v>18.8</v>
      </c>
      <c r="O11" s="55">
        <v>14</v>
      </c>
      <c r="P11" s="53">
        <v>8.8000000000000007</v>
      </c>
      <c r="Q11" s="54">
        <v>45295</v>
      </c>
      <c r="R11" s="53">
        <v>3.8807067604667123</v>
      </c>
      <c r="S11" s="53">
        <v>22.211024689434378</v>
      </c>
    </row>
    <row r="12" spans="1:19" x14ac:dyDescent="0.2">
      <c r="A12" s="4" t="s">
        <v>24</v>
      </c>
      <c r="B12" s="53">
        <v>-0.33349999999999996</v>
      </c>
      <c r="C12" s="53">
        <v>13.503107142857147</v>
      </c>
      <c r="D12" s="53">
        <v>6.1483333333333325</v>
      </c>
      <c r="E12" s="53">
        <v>18.010000000000002</v>
      </c>
      <c r="F12" s="54">
        <v>44979</v>
      </c>
      <c r="G12" s="53">
        <v>-4.6029999999999998</v>
      </c>
      <c r="H12" s="54">
        <v>44983</v>
      </c>
      <c r="I12" s="53">
        <v>73.835633928571426</v>
      </c>
      <c r="J12" s="53">
        <v>299.00500000000005</v>
      </c>
      <c r="K12" s="53">
        <v>1.2373534226190477</v>
      </c>
      <c r="L12" s="53">
        <v>11.47</v>
      </c>
      <c r="M12" s="54">
        <v>44971</v>
      </c>
      <c r="N12" s="53">
        <v>5.4</v>
      </c>
      <c r="O12" s="55">
        <v>14</v>
      </c>
      <c r="P12" s="53">
        <v>1.4</v>
      </c>
      <c r="Q12" s="54">
        <v>44958</v>
      </c>
      <c r="R12" s="53">
        <v>6.3292998511904779</v>
      </c>
      <c r="S12" s="53">
        <v>37.148433911961213</v>
      </c>
    </row>
    <row r="13" spans="1:19" x14ac:dyDescent="0.2">
      <c r="A13" s="4" t="s">
        <v>25</v>
      </c>
      <c r="B13" s="53">
        <v>3.9673225806451611</v>
      </c>
      <c r="C13" s="53">
        <v>12.308322580645161</v>
      </c>
      <c r="D13" s="53">
        <v>7.8388400537634402</v>
      </c>
      <c r="E13" s="53">
        <v>18.62</v>
      </c>
      <c r="F13" s="54">
        <v>45012</v>
      </c>
      <c r="G13" s="53">
        <v>-0.35299999999999998</v>
      </c>
      <c r="H13" s="54">
        <v>44988</v>
      </c>
      <c r="I13" s="53">
        <v>80.307217741935489</v>
      </c>
      <c r="J13" s="53">
        <v>294.51600000000002</v>
      </c>
      <c r="K13" s="53">
        <v>2.1572432795698928</v>
      </c>
      <c r="L13" s="53">
        <v>14.01</v>
      </c>
      <c r="M13" s="54">
        <v>45000</v>
      </c>
      <c r="N13" s="53">
        <v>59.599999999999994</v>
      </c>
      <c r="O13" s="55">
        <v>18</v>
      </c>
      <c r="P13" s="53">
        <v>18.599999999999991</v>
      </c>
      <c r="Q13" s="54">
        <v>45002</v>
      </c>
      <c r="R13" s="53">
        <v>8.8341982526881715</v>
      </c>
      <c r="S13" s="53">
        <v>49.95250557886024</v>
      </c>
    </row>
    <row r="14" spans="1:19" x14ac:dyDescent="0.2">
      <c r="A14" s="4" t="s">
        <v>26</v>
      </c>
      <c r="B14" s="53">
        <v>4.2035666666666671</v>
      </c>
      <c r="C14" s="53">
        <v>15.989833333333335</v>
      </c>
      <c r="D14" s="53">
        <v>9.672186687352248</v>
      </c>
      <c r="E14" s="53">
        <v>24.79</v>
      </c>
      <c r="F14" s="54">
        <v>45027</v>
      </c>
      <c r="G14" s="53">
        <v>-3.71</v>
      </c>
      <c r="H14" s="54">
        <v>45021</v>
      </c>
      <c r="I14" s="53">
        <v>74.001578752955083</v>
      </c>
      <c r="J14" s="53">
        <v>501.327</v>
      </c>
      <c r="K14" s="53">
        <v>1.5340694444444447</v>
      </c>
      <c r="L14" s="53">
        <v>14.5</v>
      </c>
      <c r="M14" s="54">
        <v>45027</v>
      </c>
      <c r="N14" s="53">
        <v>64</v>
      </c>
      <c r="O14" s="55">
        <v>16</v>
      </c>
      <c r="P14" s="53">
        <v>13.399999999999997</v>
      </c>
      <c r="Q14" s="54">
        <v>45035</v>
      </c>
      <c r="R14" s="53">
        <v>11.660582993498817</v>
      </c>
      <c r="S14" s="53">
        <v>80.26546653262875</v>
      </c>
    </row>
    <row r="15" spans="1:19" x14ac:dyDescent="0.2">
      <c r="A15" s="4" t="s">
        <v>27</v>
      </c>
      <c r="B15" s="53">
        <v>9.1836774193548383</v>
      </c>
      <c r="C15" s="53">
        <v>23.673870967741937</v>
      </c>
      <c r="D15" s="53">
        <v>16.167725134408602</v>
      </c>
      <c r="E15" s="53">
        <v>34.17</v>
      </c>
      <c r="F15" s="54">
        <v>45065</v>
      </c>
      <c r="G15" s="53">
        <v>3.8359999999999999</v>
      </c>
      <c r="H15" s="54">
        <v>45052</v>
      </c>
      <c r="I15" s="53">
        <v>66.926055107526892</v>
      </c>
      <c r="J15" s="45">
        <v>695.0010000000002</v>
      </c>
      <c r="K15" s="53">
        <v>1.2932331989247317</v>
      </c>
      <c r="L15" s="53">
        <v>9.6999999999999993</v>
      </c>
      <c r="M15" s="54">
        <v>45060</v>
      </c>
      <c r="N15" s="53">
        <v>17.8</v>
      </c>
      <c r="O15" s="55">
        <v>6</v>
      </c>
      <c r="P15" s="53">
        <v>7.4000000000000012</v>
      </c>
      <c r="Q15" s="54">
        <v>45048</v>
      </c>
      <c r="R15" s="53">
        <v>18.672956989247311</v>
      </c>
      <c r="S15" s="53">
        <v>127.7527264641795</v>
      </c>
    </row>
    <row r="16" spans="1:19" x14ac:dyDescent="0.2">
      <c r="A16" s="4" t="s">
        <v>28</v>
      </c>
      <c r="B16" s="53">
        <v>12.632999999999999</v>
      </c>
      <c r="C16" s="53">
        <v>28.780666666666665</v>
      </c>
      <c r="D16" s="53">
        <v>20.180158333333335</v>
      </c>
      <c r="E16" s="53">
        <v>40.56</v>
      </c>
      <c r="F16" s="54">
        <v>45095</v>
      </c>
      <c r="G16" s="53">
        <v>5.07</v>
      </c>
      <c r="H16" s="54">
        <v>45105</v>
      </c>
      <c r="I16" s="53">
        <v>59.418416666666658</v>
      </c>
      <c r="J16" s="53">
        <v>688.03599999999994</v>
      </c>
      <c r="K16" s="53">
        <v>1.2497590277777781</v>
      </c>
      <c r="L16" s="53">
        <v>15.39</v>
      </c>
      <c r="M16" s="54">
        <v>45095</v>
      </c>
      <c r="N16" s="53">
        <v>5.2</v>
      </c>
      <c r="O16" s="55">
        <v>3</v>
      </c>
      <c r="P16" s="53">
        <v>4</v>
      </c>
      <c r="Q16" s="54">
        <v>45100</v>
      </c>
      <c r="R16" s="53">
        <v>25.661854166666668</v>
      </c>
      <c r="S16" s="53">
        <v>146.82666152203666</v>
      </c>
    </row>
    <row r="17" spans="1:19" x14ac:dyDescent="0.2">
      <c r="A17" s="4" t="s">
        <v>29</v>
      </c>
      <c r="B17" s="53">
        <v>13.79341935483871</v>
      </c>
      <c r="C17" s="53">
        <v>31.454193548387092</v>
      </c>
      <c r="D17" s="53">
        <v>22.200930779569891</v>
      </c>
      <c r="E17" s="53">
        <v>40.35</v>
      </c>
      <c r="F17" s="54">
        <v>45125</v>
      </c>
      <c r="G17" s="53">
        <v>4.3860000000000001</v>
      </c>
      <c r="H17" s="54">
        <v>45108</v>
      </c>
      <c r="I17" s="53">
        <v>54.312268817204313</v>
      </c>
      <c r="J17" s="53">
        <v>808.57</v>
      </c>
      <c r="K17" s="53">
        <v>1.3145793010752689</v>
      </c>
      <c r="L17" s="53">
        <v>11.76</v>
      </c>
      <c r="M17" s="54">
        <v>45125</v>
      </c>
      <c r="N17" s="53">
        <v>2.4000000000000004</v>
      </c>
      <c r="O17" s="55">
        <v>2</v>
      </c>
      <c r="P17" s="53">
        <v>1.8</v>
      </c>
      <c r="Q17" s="54">
        <v>45110</v>
      </c>
      <c r="R17" s="53">
        <v>29.246680107526881</v>
      </c>
      <c r="S17" s="53">
        <v>170.9678968620876</v>
      </c>
    </row>
    <row r="18" spans="1:19" x14ac:dyDescent="0.2">
      <c r="A18" s="4" t="s">
        <v>30</v>
      </c>
      <c r="B18" s="53">
        <v>14.948387096774194</v>
      </c>
      <c r="C18" s="53">
        <v>30.859032258064513</v>
      </c>
      <c r="D18" s="53">
        <v>22.0226747311828</v>
      </c>
      <c r="E18" s="53">
        <v>37.06</v>
      </c>
      <c r="F18" s="54">
        <v>45140</v>
      </c>
      <c r="G18" s="53">
        <v>10.69</v>
      </c>
      <c r="H18" s="54">
        <v>45155</v>
      </c>
      <c r="I18" s="53">
        <v>63.577862903225814</v>
      </c>
      <c r="J18" s="53">
        <v>650.44699999999989</v>
      </c>
      <c r="K18" s="53">
        <v>1.1737009408602153</v>
      </c>
      <c r="L18" s="53">
        <v>12.54</v>
      </c>
      <c r="M18" s="54">
        <v>45166</v>
      </c>
      <c r="N18" s="53">
        <v>60.2</v>
      </c>
      <c r="O18" s="55">
        <v>11</v>
      </c>
      <c r="P18" s="53">
        <v>28.399999999999995</v>
      </c>
      <c r="Q18" s="54">
        <v>45162</v>
      </c>
      <c r="R18" s="53">
        <v>27.065887096774194</v>
      </c>
      <c r="S18" s="53">
        <v>138.72537007988601</v>
      </c>
    </row>
    <row r="19" spans="1:19" x14ac:dyDescent="0.2">
      <c r="A19" s="4" t="s">
        <v>31</v>
      </c>
      <c r="B19" s="53">
        <v>11.444433333333333</v>
      </c>
      <c r="C19" s="53">
        <v>25.956666666666667</v>
      </c>
      <c r="D19" s="53">
        <v>18.241100694444444</v>
      </c>
      <c r="E19" s="53">
        <v>33.369999999999997</v>
      </c>
      <c r="F19" s="54">
        <v>45181</v>
      </c>
      <c r="G19" s="53">
        <v>5.3860000000000001</v>
      </c>
      <c r="H19" s="54">
        <v>45191</v>
      </c>
      <c r="I19" s="53">
        <v>62.810395833333331</v>
      </c>
      <c r="J19" s="53">
        <v>490.05600000000004</v>
      </c>
      <c r="K19" s="53">
        <v>1.131939583333333</v>
      </c>
      <c r="L19" s="53">
        <v>15.97</v>
      </c>
      <c r="M19" s="54">
        <v>45181</v>
      </c>
      <c r="N19" s="53">
        <v>15.200000000000003</v>
      </c>
      <c r="O19" s="55">
        <v>8</v>
      </c>
      <c r="P19" s="53">
        <v>4.8000000000000007</v>
      </c>
      <c r="Q19" s="54">
        <v>45198</v>
      </c>
      <c r="R19" s="53">
        <v>21.44765277777778</v>
      </c>
      <c r="S19" s="53">
        <v>95.425919076329905</v>
      </c>
    </row>
    <row r="20" spans="1:19" x14ac:dyDescent="0.2">
      <c r="A20" s="4" t="s">
        <v>32</v>
      </c>
      <c r="B20" s="53">
        <v>9.427225806451613</v>
      </c>
      <c r="C20" s="53">
        <v>24.69387096774194</v>
      </c>
      <c r="D20" s="53">
        <v>16.462592741935481</v>
      </c>
      <c r="E20" s="53">
        <v>29.83</v>
      </c>
      <c r="F20" s="54">
        <v>45202</v>
      </c>
      <c r="G20" s="53">
        <v>5.524</v>
      </c>
      <c r="H20" s="54">
        <v>45200</v>
      </c>
      <c r="I20" s="53">
        <v>70.600739247311836</v>
      </c>
      <c r="J20" s="53">
        <v>360.57999999999987</v>
      </c>
      <c r="K20" s="53">
        <v>1.0871256720430109</v>
      </c>
      <c r="L20" s="53">
        <v>13.33</v>
      </c>
      <c r="M20" s="54">
        <v>45219</v>
      </c>
      <c r="N20" s="53">
        <v>22.4</v>
      </c>
      <c r="O20" s="55">
        <v>12</v>
      </c>
      <c r="P20" s="53">
        <v>10.799999999999999</v>
      </c>
      <c r="Q20" s="54">
        <v>45210</v>
      </c>
      <c r="R20" s="53">
        <v>16.64605510752688</v>
      </c>
      <c r="S20" s="53">
        <v>65.968117315240292</v>
      </c>
    </row>
    <row r="21" spans="1:19" x14ac:dyDescent="0.2">
      <c r="A21" s="4" t="s">
        <v>33</v>
      </c>
      <c r="B21" s="53">
        <v>3.9805999999999995</v>
      </c>
      <c r="C21" s="53">
        <v>16.257333333333335</v>
      </c>
      <c r="D21" s="53">
        <v>9.6046763888888886</v>
      </c>
      <c r="E21" s="53">
        <v>21.69</v>
      </c>
      <c r="F21" s="54">
        <v>45247</v>
      </c>
      <c r="G21" s="53">
        <v>-0.90900000000000003</v>
      </c>
      <c r="H21" s="54">
        <v>45257</v>
      </c>
      <c r="I21" s="53">
        <v>80.912597222222203</v>
      </c>
      <c r="J21" s="53">
        <v>206.91800000000001</v>
      </c>
      <c r="K21" s="53">
        <v>1.0672895833333333</v>
      </c>
      <c r="L21" s="53">
        <v>13.62</v>
      </c>
      <c r="M21" s="54">
        <v>45251</v>
      </c>
      <c r="N21" s="53">
        <v>40.000000000000007</v>
      </c>
      <c r="O21" s="55">
        <v>19</v>
      </c>
      <c r="P21" s="53">
        <v>9</v>
      </c>
      <c r="Q21" s="54">
        <v>45254</v>
      </c>
      <c r="R21" s="53">
        <v>10.688170138888889</v>
      </c>
      <c r="S21" s="53">
        <v>30.179821632638244</v>
      </c>
    </row>
    <row r="22" spans="1:19" ht="13.5" thickBot="1" x14ac:dyDescent="0.25">
      <c r="A22" s="10" t="s">
        <v>34</v>
      </c>
      <c r="B22" s="11">
        <v>3.6531290322580641</v>
      </c>
      <c r="C22" s="11">
        <v>11.41583870967742</v>
      </c>
      <c r="D22" s="11">
        <v>7.1584986559139772</v>
      </c>
      <c r="E22" s="11">
        <v>18.02</v>
      </c>
      <c r="F22" s="12">
        <v>45282</v>
      </c>
      <c r="G22" s="11">
        <v>-1.6719999999999999</v>
      </c>
      <c r="H22" s="12">
        <v>45264</v>
      </c>
      <c r="I22" s="11">
        <v>90.914778225806444</v>
      </c>
      <c r="J22" s="11">
        <v>144.04499999999999</v>
      </c>
      <c r="K22" s="11">
        <v>0.84358131720430107</v>
      </c>
      <c r="L22" s="11">
        <v>7.6440000000000001</v>
      </c>
      <c r="M22" s="12">
        <v>45272</v>
      </c>
      <c r="N22" s="11">
        <v>41.400000000000006</v>
      </c>
      <c r="O22" s="13">
        <v>20</v>
      </c>
      <c r="P22" s="11">
        <v>7.6</v>
      </c>
      <c r="Q22" s="12">
        <v>45273</v>
      </c>
      <c r="R22" s="11">
        <v>7.4809973118279576</v>
      </c>
      <c r="S22" s="11">
        <v>15.54856273730149</v>
      </c>
    </row>
    <row r="23" spans="1:19" ht="13.5" thickTop="1" x14ac:dyDescent="0.2">
      <c r="A23" s="4" t="s">
        <v>35</v>
      </c>
      <c r="B23" s="53">
        <v>7.1229814516129037</v>
      </c>
      <c r="C23" s="53">
        <v>20.434238767281105</v>
      </c>
      <c r="D23" s="53">
        <v>13.260095804815196</v>
      </c>
      <c r="E23" s="53">
        <v>40.56</v>
      </c>
      <c r="F23" s="54">
        <v>44730</v>
      </c>
      <c r="G23" s="53">
        <v>-5.9740000000000002</v>
      </c>
      <c r="H23" s="54">
        <v>44586</v>
      </c>
      <c r="I23" s="53">
        <v>71.416256504075832</v>
      </c>
      <c r="J23" s="45">
        <v>5395.3780000000006</v>
      </c>
      <c r="K23" s="53">
        <v>1.2697587734948368</v>
      </c>
      <c r="L23" s="53">
        <v>15.97</v>
      </c>
      <c r="M23" s="54">
        <v>44816</v>
      </c>
      <c r="N23" s="53">
        <v>352.4</v>
      </c>
      <c r="O23" s="55">
        <v>143</v>
      </c>
      <c r="P23" s="53">
        <v>28.399999999999995</v>
      </c>
      <c r="Q23" s="54">
        <v>44797</v>
      </c>
      <c r="R23" s="53">
        <v>15.634586796173396</v>
      </c>
      <c r="S23" s="53">
        <v>980.97250640258426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-0.90900000000000003</v>
      </c>
      <c r="G28" s="6" t="s">
        <v>18</v>
      </c>
      <c r="H28" s="15">
        <v>44892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-1.1020000000000001</v>
      </c>
      <c r="G29" s="6" t="s">
        <v>18</v>
      </c>
      <c r="H29" s="15">
        <v>44657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234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52">
        <v>-1</v>
      </c>
      <c r="C34" s="52" t="s">
        <v>42</v>
      </c>
      <c r="D34" s="56">
        <v>0</v>
      </c>
      <c r="E34" s="52" t="s">
        <v>18</v>
      </c>
      <c r="F34" s="19">
        <v>13</v>
      </c>
      <c r="G34" s="6" t="s">
        <v>40</v>
      </c>
      <c r="H34" s="6"/>
      <c r="I34" s="6"/>
      <c r="J34" s="6"/>
    </row>
    <row r="35" spans="1:10" x14ac:dyDescent="0.2">
      <c r="A35" s="6"/>
      <c r="B35" s="52">
        <v>-2.5</v>
      </c>
      <c r="C35" s="52" t="s">
        <v>43</v>
      </c>
      <c r="D35" s="56">
        <v>-1</v>
      </c>
      <c r="E35" s="52" t="s">
        <v>18</v>
      </c>
      <c r="F35" s="19">
        <v>15</v>
      </c>
      <c r="G35" s="6" t="s">
        <v>40</v>
      </c>
      <c r="H35" s="6"/>
      <c r="I35" s="6"/>
      <c r="J35" s="6"/>
    </row>
    <row r="36" spans="1:10" x14ac:dyDescent="0.2">
      <c r="A36" s="6"/>
      <c r="B36" s="19">
        <v>-5</v>
      </c>
      <c r="C36" s="19" t="s">
        <v>43</v>
      </c>
      <c r="D36" s="48">
        <v>-2.5</v>
      </c>
      <c r="E36" s="6" t="s">
        <v>18</v>
      </c>
      <c r="F36" s="19">
        <v>13</v>
      </c>
      <c r="G36" s="6" t="s">
        <v>40</v>
      </c>
      <c r="H36" s="6"/>
      <c r="I36" s="6"/>
      <c r="J36" s="6"/>
    </row>
    <row r="37" spans="1:10" x14ac:dyDescent="0.2">
      <c r="A37" s="6"/>
      <c r="C37" s="19" t="s">
        <v>44</v>
      </c>
      <c r="D37" s="56">
        <v>-5</v>
      </c>
      <c r="E37" s="52" t="s">
        <v>18</v>
      </c>
      <c r="F37" s="19">
        <v>7</v>
      </c>
      <c r="G37" s="6" t="s">
        <v>40</v>
      </c>
      <c r="H37" s="6"/>
      <c r="I37" s="6"/>
      <c r="J37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B11" sqref="B11:T23"/>
    </sheetView>
  </sheetViews>
  <sheetFormatPr baseColWidth="10" defaultRowHeight="12.75" x14ac:dyDescent="0.2"/>
  <cols>
    <col min="1" max="1" width="11.42578125" style="60"/>
    <col min="2" max="2" width="6.140625" style="60" customWidth="1"/>
    <col min="3" max="4" width="7.5703125" style="60" bestFit="1" customWidth="1"/>
    <col min="5" max="5" width="6.42578125" style="60" bestFit="1" customWidth="1"/>
    <col min="6" max="6" width="7.5703125" style="60" customWidth="1"/>
    <col min="7" max="7" width="5.7109375" style="60" customWidth="1"/>
    <col min="8" max="8" width="7.5703125" style="60" customWidth="1"/>
    <col min="9" max="9" width="7.5703125" style="60" bestFit="1" customWidth="1"/>
    <col min="10" max="11" width="7.5703125" style="60" customWidth="1"/>
    <col min="12" max="12" width="8.140625" style="60" bestFit="1" customWidth="1"/>
    <col min="13" max="13" width="7.5703125" style="60" bestFit="1" customWidth="1"/>
    <col min="14" max="14" width="5.5703125" style="60" bestFit="1" customWidth="1"/>
    <col min="15" max="15" width="7.7109375" style="60" bestFit="1" customWidth="1"/>
    <col min="16" max="16" width="5.42578125" style="60" bestFit="1" customWidth="1"/>
    <col min="17" max="17" width="7.5703125" style="60" bestFit="1" customWidth="1"/>
    <col min="18" max="18" width="9.42578125" style="60" customWidth="1"/>
    <col min="19" max="19" width="9" style="60" customWidth="1"/>
    <col min="20" max="20" width="6.5703125" style="60" customWidth="1"/>
    <col min="21" max="16384" width="11.42578125" style="60"/>
  </cols>
  <sheetData>
    <row r="1" spans="1:20" x14ac:dyDescent="0.2">
      <c r="B1" s="61" t="s">
        <v>95</v>
      </c>
      <c r="C1" s="62">
        <v>2023</v>
      </c>
    </row>
    <row r="2" spans="1:20" x14ac:dyDescent="0.2">
      <c r="B2" s="61" t="s">
        <v>1</v>
      </c>
    </row>
    <row r="3" spans="1:20" x14ac:dyDescent="0.2">
      <c r="B3" s="63" t="s">
        <v>2</v>
      </c>
    </row>
    <row r="4" spans="1:20" x14ac:dyDescent="0.2">
      <c r="B4" s="64"/>
    </row>
    <row r="5" spans="1:20" x14ac:dyDescent="0.2">
      <c r="B5" s="64"/>
    </row>
    <row r="6" spans="1:20" x14ac:dyDescent="0.2">
      <c r="B6" s="61" t="s">
        <v>96</v>
      </c>
      <c r="F6" s="65" t="s">
        <v>97</v>
      </c>
    </row>
    <row r="7" spans="1:20" x14ac:dyDescent="0.2">
      <c r="B7" s="61"/>
      <c r="E7" s="66" t="s">
        <v>98</v>
      </c>
      <c r="F7" s="65" t="s">
        <v>99</v>
      </c>
    </row>
    <row r="9" spans="1:20" x14ac:dyDescent="0.2">
      <c r="A9" s="64"/>
      <c r="B9" s="67" t="s">
        <v>4</v>
      </c>
      <c r="C9" s="67" t="s">
        <v>5</v>
      </c>
      <c r="D9" s="67" t="s">
        <v>6</v>
      </c>
      <c r="E9" s="67" t="s">
        <v>7</v>
      </c>
      <c r="F9" s="67" t="s">
        <v>8</v>
      </c>
      <c r="G9" s="67" t="s">
        <v>9</v>
      </c>
      <c r="H9" s="67" t="s">
        <v>8</v>
      </c>
      <c r="I9" s="67" t="s">
        <v>10</v>
      </c>
      <c r="J9" s="67" t="s">
        <v>11</v>
      </c>
      <c r="K9" s="67" t="s">
        <v>12</v>
      </c>
      <c r="L9" s="67" t="s">
        <v>13</v>
      </c>
      <c r="M9" s="67" t="s">
        <v>8</v>
      </c>
      <c r="N9" s="67" t="s">
        <v>14</v>
      </c>
      <c r="O9" s="67" t="s">
        <v>15</v>
      </c>
      <c r="P9" s="67" t="s">
        <v>16</v>
      </c>
      <c r="Q9" s="67" t="s">
        <v>8</v>
      </c>
      <c r="R9" s="67" t="s">
        <v>100</v>
      </c>
      <c r="S9" s="67" t="s">
        <v>101</v>
      </c>
      <c r="T9" s="67" t="s">
        <v>17</v>
      </c>
    </row>
    <row r="10" spans="1:20" x14ac:dyDescent="0.2">
      <c r="A10" s="68"/>
      <c r="B10" s="69" t="s">
        <v>18</v>
      </c>
      <c r="C10" s="69" t="s">
        <v>18</v>
      </c>
      <c r="D10" s="69" t="s">
        <v>18</v>
      </c>
      <c r="E10" s="69" t="s">
        <v>18</v>
      </c>
      <c r="F10" s="69"/>
      <c r="G10" s="69" t="s">
        <v>18</v>
      </c>
      <c r="H10" s="69"/>
      <c r="I10" s="69" t="s">
        <v>19</v>
      </c>
      <c r="J10" s="69" t="s">
        <v>20</v>
      </c>
      <c r="K10" s="69" t="s">
        <v>21</v>
      </c>
      <c r="L10" s="69" t="s">
        <v>21</v>
      </c>
      <c r="M10" s="69"/>
      <c r="N10" s="69" t="s">
        <v>22</v>
      </c>
      <c r="O10" s="69"/>
      <c r="P10" s="69" t="s">
        <v>22</v>
      </c>
      <c r="Q10" s="69"/>
      <c r="R10" s="69" t="s">
        <v>18</v>
      </c>
      <c r="S10" s="69" t="s">
        <v>18</v>
      </c>
      <c r="T10" s="69" t="s">
        <v>22</v>
      </c>
    </row>
    <row r="11" spans="1:20" x14ac:dyDescent="0.2">
      <c r="A11" s="61" t="s">
        <v>23</v>
      </c>
      <c r="B11" s="70">
        <v>1.3709354838709678</v>
      </c>
      <c r="C11" s="70">
        <v>9.9901612903225825</v>
      </c>
      <c r="D11" s="70">
        <v>5.1768064516129009</v>
      </c>
      <c r="E11" s="70">
        <v>20.23</v>
      </c>
      <c r="F11" s="71">
        <v>45658</v>
      </c>
      <c r="G11" s="70">
        <v>-1.742</v>
      </c>
      <c r="H11" s="71">
        <v>45678</v>
      </c>
      <c r="I11" s="70">
        <v>77.308903225806446</v>
      </c>
      <c r="J11" s="70">
        <v>172.98299999999998</v>
      </c>
      <c r="K11" s="70">
        <v>1.5798709677419351</v>
      </c>
      <c r="L11" s="70">
        <v>21.07</v>
      </c>
      <c r="M11" s="71">
        <v>45674</v>
      </c>
      <c r="N11" s="70">
        <v>31.599999999999994</v>
      </c>
      <c r="O11" s="72">
        <v>20</v>
      </c>
      <c r="P11" s="70">
        <v>7.2</v>
      </c>
      <c r="Q11" s="71">
        <v>45672</v>
      </c>
      <c r="R11" s="70">
        <v>5.1861290322580658</v>
      </c>
      <c r="S11" s="70">
        <v>6.064967741935483</v>
      </c>
      <c r="T11" s="70">
        <v>26.88</v>
      </c>
    </row>
    <row r="12" spans="1:20" x14ac:dyDescent="0.2">
      <c r="A12" s="61" t="s">
        <v>24</v>
      </c>
      <c r="B12" s="70">
        <v>-0.847892857142857</v>
      </c>
      <c r="C12" s="70">
        <v>11.056749999999999</v>
      </c>
      <c r="D12" s="70">
        <v>4.3766785714285712</v>
      </c>
      <c r="E12" s="70">
        <v>18.5</v>
      </c>
      <c r="F12" s="71">
        <v>45341</v>
      </c>
      <c r="G12" s="70">
        <v>-5.8220000000000001</v>
      </c>
      <c r="H12" s="71">
        <v>45333</v>
      </c>
      <c r="I12" s="70">
        <v>73.719107142857141</v>
      </c>
      <c r="J12" s="70">
        <v>284.67599999999993</v>
      </c>
      <c r="K12" s="70">
        <v>1.2978928571428574</v>
      </c>
      <c r="L12" s="70">
        <v>12.64</v>
      </c>
      <c r="M12" s="71">
        <v>45336</v>
      </c>
      <c r="N12" s="70">
        <v>38.800000000000004</v>
      </c>
      <c r="O12" s="72">
        <v>12</v>
      </c>
      <c r="P12" s="70">
        <v>30</v>
      </c>
      <c r="Q12" s="71">
        <v>45345</v>
      </c>
      <c r="R12" s="70">
        <v>4.8066428571428554</v>
      </c>
      <c r="S12" s="70">
        <v>5.326428571428572</v>
      </c>
      <c r="T12" s="70">
        <v>32.707999999999998</v>
      </c>
    </row>
    <row r="13" spans="1:20" x14ac:dyDescent="0.2">
      <c r="A13" s="61" t="s">
        <v>25</v>
      </c>
      <c r="B13" s="70">
        <v>4.770354838709677</v>
      </c>
      <c r="C13" s="70">
        <v>18.233612903225804</v>
      </c>
      <c r="D13" s="70">
        <v>11.25393548387097</v>
      </c>
      <c r="E13" s="70">
        <v>24.51</v>
      </c>
      <c r="F13" s="71">
        <v>45381</v>
      </c>
      <c r="G13" s="70">
        <v>-2.851</v>
      </c>
      <c r="H13" s="71">
        <v>45356</v>
      </c>
      <c r="I13" s="70">
        <v>61.613580645161292</v>
      </c>
      <c r="J13" s="70">
        <v>449.38399999999996</v>
      </c>
      <c r="K13" s="70">
        <v>1.5517419354838711</v>
      </c>
      <c r="L13" s="70">
        <v>19.989999999999998</v>
      </c>
      <c r="M13" s="71">
        <v>45364</v>
      </c>
      <c r="N13" s="70">
        <v>6.4</v>
      </c>
      <c r="O13" s="72">
        <v>8</v>
      </c>
      <c r="P13" s="70">
        <v>3</v>
      </c>
      <c r="Q13" s="71">
        <v>45369</v>
      </c>
      <c r="R13" s="70">
        <v>10.152516129032259</v>
      </c>
      <c r="S13" s="70">
        <v>9.7802580645161292</v>
      </c>
      <c r="T13" s="70">
        <v>80.748999999999981</v>
      </c>
    </row>
    <row r="14" spans="1:20" x14ac:dyDescent="0.2">
      <c r="A14" s="61" t="s">
        <v>26</v>
      </c>
      <c r="B14" s="70">
        <v>5.8250666666666664</v>
      </c>
      <c r="C14" s="70">
        <v>21.610666666666663</v>
      </c>
      <c r="D14" s="70">
        <v>13.417333333333334</v>
      </c>
      <c r="E14" s="70">
        <v>27.83</v>
      </c>
      <c r="F14" s="71">
        <v>45410</v>
      </c>
      <c r="G14" s="70">
        <v>-0.97899999999999998</v>
      </c>
      <c r="H14" s="71">
        <v>45387</v>
      </c>
      <c r="I14" s="70">
        <v>58.023666666666664</v>
      </c>
      <c r="J14" s="70">
        <v>600.79700000000003</v>
      </c>
      <c r="K14" s="70">
        <v>1.4277000000000002</v>
      </c>
      <c r="L14" s="70">
        <v>11.66</v>
      </c>
      <c r="M14" s="71">
        <v>45383</v>
      </c>
      <c r="N14" s="70">
        <v>29</v>
      </c>
      <c r="O14" s="72">
        <v>10</v>
      </c>
      <c r="P14" s="70">
        <v>11.8</v>
      </c>
      <c r="Q14" s="71">
        <v>45405</v>
      </c>
      <c r="R14" s="70">
        <v>14.820000000000002</v>
      </c>
      <c r="S14" s="70">
        <v>14.43176666666667</v>
      </c>
      <c r="T14" s="70">
        <v>105.22800000000002</v>
      </c>
    </row>
    <row r="15" spans="1:20" x14ac:dyDescent="0.2">
      <c r="A15" s="61" t="s">
        <v>27</v>
      </c>
      <c r="B15" s="70">
        <v>9.1776451612903234</v>
      </c>
      <c r="C15" s="70">
        <v>21.701290322580647</v>
      </c>
      <c r="D15" s="70">
        <v>14.912999999999998</v>
      </c>
      <c r="E15" s="70">
        <v>30.66</v>
      </c>
      <c r="F15" s="71">
        <v>45415</v>
      </c>
      <c r="G15" s="70">
        <v>4.415</v>
      </c>
      <c r="H15" s="71">
        <v>45429</v>
      </c>
      <c r="I15" s="70">
        <v>61.961548387096762</v>
      </c>
      <c r="J15" s="70">
        <v>605.80000000000007</v>
      </c>
      <c r="K15" s="70">
        <v>1.4485806451612901</v>
      </c>
      <c r="L15" s="70">
        <v>17.25</v>
      </c>
      <c r="M15" s="71">
        <v>45441</v>
      </c>
      <c r="N15" s="70">
        <v>41.4</v>
      </c>
      <c r="O15" s="72">
        <v>13</v>
      </c>
      <c r="P15" s="70">
        <v>17.600000000000001</v>
      </c>
      <c r="Q15" s="71">
        <v>45441</v>
      </c>
      <c r="R15" s="70">
        <v>18.326999999999998</v>
      </c>
      <c r="S15" s="70">
        <v>18.014032258064514</v>
      </c>
      <c r="T15" s="70">
        <v>115.24200000000002</v>
      </c>
    </row>
    <row r="16" spans="1:20" x14ac:dyDescent="0.2">
      <c r="A16" s="61" t="s">
        <v>28</v>
      </c>
      <c r="B16" s="70">
        <v>14.184666666666665</v>
      </c>
      <c r="C16" s="70">
        <v>26.467000000000002</v>
      </c>
      <c r="D16" s="70">
        <v>19.474100000000007</v>
      </c>
      <c r="E16" s="70">
        <v>35.36</v>
      </c>
      <c r="F16" s="71">
        <v>45468</v>
      </c>
      <c r="G16" s="70">
        <v>10.9</v>
      </c>
      <c r="H16" s="71">
        <v>45458</v>
      </c>
      <c r="I16" s="70">
        <v>71.789066666666656</v>
      </c>
      <c r="J16" s="70">
        <v>596.23699999999997</v>
      </c>
      <c r="K16" s="70">
        <v>1.1528333333333332</v>
      </c>
      <c r="L16" s="70">
        <v>13.92</v>
      </c>
      <c r="M16" s="71">
        <v>45460</v>
      </c>
      <c r="N16" s="70">
        <v>92.6</v>
      </c>
      <c r="O16" s="72">
        <v>11</v>
      </c>
      <c r="P16" s="70">
        <v>30.2</v>
      </c>
      <c r="Q16" s="71">
        <v>45464</v>
      </c>
      <c r="R16" s="70">
        <v>21.982533333333329</v>
      </c>
      <c r="S16" s="70">
        <v>21.52686666666667</v>
      </c>
      <c r="T16" s="70">
        <v>121.194</v>
      </c>
    </row>
    <row r="17" spans="1:20" x14ac:dyDescent="0.2">
      <c r="A17" s="61" t="s">
        <v>29</v>
      </c>
      <c r="B17" s="70">
        <v>14.816129032258065</v>
      </c>
      <c r="C17" s="70">
        <v>30.38225806451613</v>
      </c>
      <c r="D17" s="70">
        <v>21.760774193548389</v>
      </c>
      <c r="E17" s="70">
        <v>37.369999999999997</v>
      </c>
      <c r="F17" s="71">
        <v>45491</v>
      </c>
      <c r="G17" s="70">
        <v>11.67</v>
      </c>
      <c r="H17" s="71">
        <v>45495</v>
      </c>
      <c r="I17" s="70">
        <v>61.158451612903228</v>
      </c>
      <c r="J17" s="70">
        <v>782.39300000000014</v>
      </c>
      <c r="K17" s="70">
        <v>1.3160645161290323</v>
      </c>
      <c r="L17" s="70">
        <v>16.170000000000002</v>
      </c>
      <c r="M17" s="71">
        <v>45480</v>
      </c>
      <c r="N17" s="70">
        <v>4.0140000000000002</v>
      </c>
      <c r="O17" s="72">
        <v>3</v>
      </c>
      <c r="P17" s="70">
        <v>2.613</v>
      </c>
      <c r="Q17" s="71">
        <v>45500</v>
      </c>
      <c r="R17" s="70">
        <v>25.591548387096775</v>
      </c>
      <c r="S17" s="70">
        <v>24.967677419354839</v>
      </c>
      <c r="T17" s="70">
        <v>163.78499999999994</v>
      </c>
    </row>
    <row r="18" spans="1:20" x14ac:dyDescent="0.2">
      <c r="A18" s="61" t="s">
        <v>30</v>
      </c>
      <c r="B18" s="70">
        <v>15.337096774193546</v>
      </c>
      <c r="C18" s="70">
        <v>32.004838709677422</v>
      </c>
      <c r="D18" s="70">
        <v>22.895516129032256</v>
      </c>
      <c r="E18" s="70">
        <v>42.01</v>
      </c>
      <c r="F18" s="71">
        <v>45528</v>
      </c>
      <c r="G18" s="70">
        <v>8.84</v>
      </c>
      <c r="H18" s="71">
        <v>45535</v>
      </c>
      <c r="I18" s="70">
        <v>55.742161290322571</v>
      </c>
      <c r="J18" s="70">
        <v>714.76299999999992</v>
      </c>
      <c r="K18" s="70">
        <v>1.3456129032258064</v>
      </c>
      <c r="L18" s="70">
        <v>11.66</v>
      </c>
      <c r="M18" s="71">
        <v>45527</v>
      </c>
      <c r="N18" s="70">
        <v>1</v>
      </c>
      <c r="O18" s="72">
        <v>2</v>
      </c>
      <c r="P18" s="70">
        <v>0.8</v>
      </c>
      <c r="Q18" s="71">
        <v>45531</v>
      </c>
      <c r="R18" s="70">
        <v>28.334129032258058</v>
      </c>
      <c r="S18" s="70">
        <v>27.795322580645166</v>
      </c>
      <c r="T18" s="70">
        <v>155.64899999999997</v>
      </c>
    </row>
    <row r="19" spans="1:20" x14ac:dyDescent="0.2">
      <c r="A19" s="61" t="s">
        <v>31</v>
      </c>
      <c r="B19" s="70">
        <v>13.158633333333334</v>
      </c>
      <c r="C19" s="70">
        <v>26.688333333333336</v>
      </c>
      <c r="D19" s="70">
        <v>19.378999999999998</v>
      </c>
      <c r="E19" s="70">
        <v>31.77</v>
      </c>
      <c r="F19" s="71">
        <v>45536</v>
      </c>
      <c r="G19" s="70">
        <v>6.3559999999999999</v>
      </c>
      <c r="H19" s="71">
        <v>45559</v>
      </c>
      <c r="I19" s="70">
        <v>73.136033333333344</v>
      </c>
      <c r="J19" s="70">
        <v>493.90300000000008</v>
      </c>
      <c r="K19" s="70">
        <v>1.3139666666666665</v>
      </c>
      <c r="L19" s="70">
        <v>11.47</v>
      </c>
      <c r="M19" s="71">
        <v>45538</v>
      </c>
      <c r="N19" s="70">
        <v>66.400000000000006</v>
      </c>
      <c r="O19" s="72">
        <v>11</v>
      </c>
      <c r="P19" s="70">
        <v>23.8</v>
      </c>
      <c r="Q19" s="71">
        <v>45537</v>
      </c>
      <c r="R19" s="70">
        <v>20.68696666666667</v>
      </c>
      <c r="S19" s="70">
        <v>21.317200000000003</v>
      </c>
      <c r="T19" s="70">
        <v>94.058999999999983</v>
      </c>
    </row>
    <row r="20" spans="1:20" x14ac:dyDescent="0.2">
      <c r="A20" s="61" t="s">
        <v>32</v>
      </c>
      <c r="B20" s="70">
        <v>9.7656774193548426</v>
      </c>
      <c r="C20" s="70">
        <v>23.797096774193552</v>
      </c>
      <c r="D20" s="70">
        <v>16.388967741935481</v>
      </c>
      <c r="E20" s="70">
        <v>31.77</v>
      </c>
      <c r="F20" s="71">
        <v>45566</v>
      </c>
      <c r="G20" s="70">
        <v>3.2370000000000001</v>
      </c>
      <c r="H20" s="71">
        <v>45586</v>
      </c>
      <c r="I20" s="70">
        <v>67.581193548387091</v>
      </c>
      <c r="J20" s="70">
        <v>366.40400000000005</v>
      </c>
      <c r="K20" s="70">
        <v>1.2510645161290324</v>
      </c>
      <c r="L20" s="70">
        <v>13.52</v>
      </c>
      <c r="M20" s="71">
        <v>45585</v>
      </c>
      <c r="N20" s="70">
        <v>36.064999999999998</v>
      </c>
      <c r="O20" s="72">
        <v>13</v>
      </c>
      <c r="P20" s="70">
        <v>8.8439999999999994</v>
      </c>
      <c r="Q20" s="71">
        <v>45594</v>
      </c>
      <c r="R20" s="70">
        <v>17.047999999999998</v>
      </c>
      <c r="S20" s="70">
        <v>17.745741935483874</v>
      </c>
      <c r="T20" s="70">
        <v>66.888000000000005</v>
      </c>
    </row>
    <row r="21" spans="1:20" x14ac:dyDescent="0.2">
      <c r="A21" s="61" t="s">
        <v>33</v>
      </c>
      <c r="B21" s="70">
        <v>6.1239000000000008</v>
      </c>
      <c r="C21" s="70">
        <v>16.791999999999998</v>
      </c>
      <c r="D21" s="70">
        <v>11.041666666666668</v>
      </c>
      <c r="E21" s="70">
        <v>23.34</v>
      </c>
      <c r="F21" s="71">
        <v>45609</v>
      </c>
      <c r="G21" s="70">
        <v>-1.534</v>
      </c>
      <c r="H21" s="71">
        <v>45622</v>
      </c>
      <c r="I21" s="70">
        <v>78.522400000000033</v>
      </c>
      <c r="J21" s="70">
        <v>215.28399999999999</v>
      </c>
      <c r="K21" s="70">
        <v>1.3712666666666664</v>
      </c>
      <c r="L21" s="70">
        <v>16.66</v>
      </c>
      <c r="M21" s="71">
        <v>45600</v>
      </c>
      <c r="N21" s="70">
        <v>49.446000000000005</v>
      </c>
      <c r="O21" s="72">
        <v>20</v>
      </c>
      <c r="P21" s="70">
        <v>19.094999999999999</v>
      </c>
      <c r="Q21" s="71">
        <v>45626</v>
      </c>
      <c r="R21" s="70">
        <v>10.883433333333333</v>
      </c>
      <c r="S21" s="70">
        <v>11.7759</v>
      </c>
      <c r="T21" s="70">
        <v>33.895999999999994</v>
      </c>
    </row>
    <row r="22" spans="1:20" ht="13.5" thickBot="1" x14ac:dyDescent="0.25">
      <c r="A22" s="73" t="s">
        <v>34</v>
      </c>
      <c r="B22" s="74">
        <v>2.4466451612903226</v>
      </c>
      <c r="C22" s="74">
        <v>12.157677419354837</v>
      </c>
      <c r="D22" s="74">
        <v>6.7225806451612886</v>
      </c>
      <c r="E22" s="74">
        <v>19.12</v>
      </c>
      <c r="F22" s="75">
        <v>45635</v>
      </c>
      <c r="G22" s="74">
        <v>-4.2320000000000002</v>
      </c>
      <c r="H22" s="75">
        <v>45653</v>
      </c>
      <c r="I22" s="74">
        <v>82.099806451612878</v>
      </c>
      <c r="J22" s="74">
        <v>188.62500000000006</v>
      </c>
      <c r="K22" s="74">
        <v>1.0768064516129032</v>
      </c>
      <c r="L22" s="74">
        <v>11.96</v>
      </c>
      <c r="M22" s="75">
        <v>45639</v>
      </c>
      <c r="N22" s="74">
        <v>20.904000000000003</v>
      </c>
      <c r="O22" s="76">
        <v>16</v>
      </c>
      <c r="P22" s="74">
        <v>4.2210000000000001</v>
      </c>
      <c r="Q22" s="75">
        <v>45633</v>
      </c>
      <c r="R22" s="74">
        <v>6.7533548387096758</v>
      </c>
      <c r="S22" s="74">
        <v>7.7311290322580639</v>
      </c>
      <c r="T22" s="74">
        <v>19.616</v>
      </c>
    </row>
    <row r="23" spans="1:20" ht="13.5" thickTop="1" x14ac:dyDescent="0.2">
      <c r="A23" s="61" t="s">
        <v>35</v>
      </c>
      <c r="B23" s="70">
        <v>8.0107381400409636</v>
      </c>
      <c r="C23" s="70">
        <v>20.906807123655913</v>
      </c>
      <c r="D23" s="70">
        <v>13.900029934715819</v>
      </c>
      <c r="E23" s="70">
        <v>42.01</v>
      </c>
      <c r="F23" s="71">
        <v>45162</v>
      </c>
      <c r="G23" s="70">
        <v>-5.8220000000000001</v>
      </c>
      <c r="H23" s="71">
        <v>44968</v>
      </c>
      <c r="I23" s="70">
        <v>68.554659914234506</v>
      </c>
      <c r="J23" s="70">
        <v>5471.2489999999998</v>
      </c>
      <c r="K23" s="70">
        <v>1.3444501216077829</v>
      </c>
      <c r="L23" s="70">
        <v>21.07</v>
      </c>
      <c r="M23" s="71">
        <v>44943</v>
      </c>
      <c r="N23" s="70">
        <v>417.62900000000008</v>
      </c>
      <c r="O23" s="72">
        <v>139</v>
      </c>
      <c r="P23" s="70">
        <v>30.2</v>
      </c>
      <c r="Q23" s="71">
        <v>45098</v>
      </c>
      <c r="R23" s="70">
        <v>15.381021134152585</v>
      </c>
      <c r="S23" s="70">
        <v>15.539774244751664</v>
      </c>
      <c r="T23" s="70">
        <v>1015.8939999999999</v>
      </c>
    </row>
    <row r="26" spans="1:20" x14ac:dyDescent="0.2">
      <c r="A26" s="77" t="s">
        <v>36</v>
      </c>
      <c r="B26" s="77"/>
      <c r="C26" s="77"/>
      <c r="D26" s="64"/>
      <c r="E26" s="64"/>
      <c r="F26" s="64"/>
      <c r="G26" s="64"/>
      <c r="H26" s="64"/>
      <c r="I26" s="64"/>
      <c r="J26" s="64"/>
    </row>
    <row r="27" spans="1:20" x14ac:dyDescent="0.2">
      <c r="A27" s="64"/>
      <c r="B27" s="64"/>
      <c r="C27" s="64"/>
      <c r="D27" s="64"/>
      <c r="E27" s="64"/>
      <c r="F27" s="64"/>
      <c r="G27" s="64"/>
      <c r="H27" s="64"/>
      <c r="I27" s="64"/>
      <c r="J27" s="64"/>
    </row>
    <row r="28" spans="1:20" x14ac:dyDescent="0.2">
      <c r="A28" s="64"/>
      <c r="B28" s="64" t="s">
        <v>37</v>
      </c>
      <c r="C28" s="64"/>
      <c r="D28" s="64"/>
      <c r="F28" s="64">
        <v>-1.117</v>
      </c>
      <c r="G28" s="64" t="s">
        <v>18</v>
      </c>
      <c r="H28" s="78">
        <v>45237</v>
      </c>
      <c r="I28" s="79"/>
      <c r="J28" s="64"/>
    </row>
    <row r="29" spans="1:20" x14ac:dyDescent="0.2">
      <c r="A29" s="64"/>
      <c r="B29" s="64" t="s">
        <v>38</v>
      </c>
      <c r="C29" s="64"/>
      <c r="D29" s="64"/>
      <c r="F29" s="64">
        <v>-0.97899999999999998</v>
      </c>
      <c r="G29" s="64" t="s">
        <v>18</v>
      </c>
      <c r="H29" s="78">
        <v>45021</v>
      </c>
      <c r="I29" s="79"/>
      <c r="J29" s="64"/>
    </row>
    <row r="30" spans="1:20" x14ac:dyDescent="0.2">
      <c r="A30" s="64"/>
      <c r="B30" s="64" t="s">
        <v>39</v>
      </c>
      <c r="C30" s="64"/>
      <c r="D30" s="64"/>
      <c r="F30" s="80">
        <v>215</v>
      </c>
      <c r="G30" s="64" t="s">
        <v>40</v>
      </c>
      <c r="H30" s="64"/>
      <c r="I30" s="64"/>
      <c r="J30" s="64"/>
    </row>
    <row r="31" spans="1:20" x14ac:dyDescent="0.2">
      <c r="A31" s="64"/>
      <c r="B31" s="64"/>
      <c r="C31" s="64"/>
      <c r="D31" s="64"/>
      <c r="E31" s="64"/>
      <c r="F31" s="64"/>
      <c r="G31" s="64"/>
      <c r="H31" s="64"/>
      <c r="I31" s="64"/>
      <c r="J31" s="64"/>
    </row>
    <row r="32" spans="1:20" x14ac:dyDescent="0.2">
      <c r="A32" s="77" t="s">
        <v>41</v>
      </c>
      <c r="B32" s="77"/>
      <c r="C32" s="77"/>
      <c r="D32" s="77"/>
      <c r="E32" s="77"/>
      <c r="F32" s="77"/>
      <c r="G32" s="77"/>
      <c r="H32" s="77"/>
      <c r="I32" s="64"/>
      <c r="J32" s="64"/>
    </row>
    <row r="33" spans="1:10" x14ac:dyDescent="0.2">
      <c r="A33" s="64"/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">
      <c r="A34" s="64"/>
      <c r="B34" s="60">
        <v>-1</v>
      </c>
      <c r="C34" s="60" t="s">
        <v>42</v>
      </c>
      <c r="D34" s="81">
        <v>0</v>
      </c>
      <c r="E34" s="60" t="s">
        <v>18</v>
      </c>
      <c r="F34" s="82">
        <v>18</v>
      </c>
      <c r="G34" s="64" t="s">
        <v>40</v>
      </c>
      <c r="H34" s="64"/>
      <c r="I34" s="64"/>
      <c r="J34" s="64"/>
    </row>
    <row r="35" spans="1:10" x14ac:dyDescent="0.2">
      <c r="A35" s="64"/>
      <c r="B35" s="60">
        <v>-2.5</v>
      </c>
      <c r="C35" s="60" t="s">
        <v>43</v>
      </c>
      <c r="D35" s="81">
        <v>-1</v>
      </c>
      <c r="E35" s="60" t="s">
        <v>18</v>
      </c>
      <c r="F35" s="82">
        <v>11</v>
      </c>
      <c r="G35" s="64" t="s">
        <v>40</v>
      </c>
      <c r="H35" s="64"/>
      <c r="I35" s="64"/>
      <c r="J35" s="64"/>
    </row>
    <row r="36" spans="1:10" x14ac:dyDescent="0.2">
      <c r="A36" s="64"/>
      <c r="B36" s="83">
        <v>-5</v>
      </c>
      <c r="C36" s="83" t="s">
        <v>43</v>
      </c>
      <c r="D36" s="84">
        <v>-2.5</v>
      </c>
      <c r="E36" s="85" t="s">
        <v>18</v>
      </c>
      <c r="F36" s="82">
        <v>12</v>
      </c>
      <c r="G36" s="64" t="s">
        <v>40</v>
      </c>
      <c r="H36" s="64"/>
      <c r="I36" s="64"/>
      <c r="J36" s="64"/>
    </row>
    <row r="37" spans="1:10" x14ac:dyDescent="0.2">
      <c r="A37" s="64"/>
      <c r="C37" s="83" t="s">
        <v>44</v>
      </c>
      <c r="D37" s="81">
        <v>-5</v>
      </c>
      <c r="E37" s="60" t="s">
        <v>18</v>
      </c>
      <c r="F37" s="82">
        <v>2</v>
      </c>
      <c r="G37" s="64" t="s">
        <v>40</v>
      </c>
      <c r="H37" s="64"/>
      <c r="I37" s="64"/>
      <c r="J37" s="64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4" t="s">
        <v>95</v>
      </c>
      <c r="C1" s="86">
        <v>2024</v>
      </c>
    </row>
    <row r="2" spans="1:20" x14ac:dyDescent="0.2">
      <c r="B2" s="4" t="s">
        <v>1</v>
      </c>
    </row>
    <row r="3" spans="1:20" x14ac:dyDescent="0.2">
      <c r="B3" s="5" t="s">
        <v>2</v>
      </c>
    </row>
    <row r="4" spans="1:20" x14ac:dyDescent="0.2">
      <c r="B4" s="6"/>
    </row>
    <row r="5" spans="1:20" x14ac:dyDescent="0.2">
      <c r="B5" s="6"/>
    </row>
    <row r="6" spans="1:20" x14ac:dyDescent="0.2">
      <c r="B6" s="4" t="s">
        <v>96</v>
      </c>
      <c r="F6" s="87" t="s">
        <v>97</v>
      </c>
    </row>
    <row r="7" spans="1:20" x14ac:dyDescent="0.2">
      <c r="B7" s="4"/>
      <c r="E7" s="88" t="s">
        <v>98</v>
      </c>
      <c r="F7" s="87" t="s">
        <v>99</v>
      </c>
    </row>
    <row r="9" spans="1:20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100</v>
      </c>
      <c r="S9" s="7" t="s">
        <v>101</v>
      </c>
      <c r="T9" s="7" t="s">
        <v>17</v>
      </c>
    </row>
    <row r="10" spans="1:20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18</v>
      </c>
      <c r="T10" s="9" t="s">
        <v>22</v>
      </c>
    </row>
    <row r="11" spans="1:20" x14ac:dyDescent="0.2">
      <c r="A11" s="4" t="s">
        <v>23</v>
      </c>
      <c r="B11" s="86">
        <v>1.5</v>
      </c>
      <c r="C11" s="86">
        <v>11.7</v>
      </c>
      <c r="D11" s="86">
        <v>6</v>
      </c>
      <c r="E11" s="86">
        <v>21.5</v>
      </c>
      <c r="F11" s="86" t="s">
        <v>102</v>
      </c>
      <c r="G11" s="86">
        <v>-4.9000000000000004</v>
      </c>
      <c r="H11" s="86" t="s">
        <v>103</v>
      </c>
      <c r="I11" s="86">
        <v>84.1</v>
      </c>
      <c r="J11" s="86">
        <v>193.1</v>
      </c>
      <c r="K11" s="86">
        <v>1</v>
      </c>
      <c r="L11" s="86">
        <v>14</v>
      </c>
      <c r="M11" s="86" t="s">
        <v>104</v>
      </c>
      <c r="N11" s="86">
        <v>26.3</v>
      </c>
      <c r="O11" s="86">
        <v>17</v>
      </c>
      <c r="P11" s="86">
        <v>6.8</v>
      </c>
      <c r="Q11" s="86" t="s">
        <v>105</v>
      </c>
      <c r="R11" s="86">
        <v>5.7</v>
      </c>
      <c r="S11" s="86">
        <v>6.3</v>
      </c>
      <c r="T11" s="86">
        <v>22.1</v>
      </c>
    </row>
    <row r="12" spans="1:20" x14ac:dyDescent="0.2">
      <c r="A12" s="4" t="s">
        <v>24</v>
      </c>
      <c r="B12" s="86">
        <v>3</v>
      </c>
      <c r="C12" s="86">
        <v>15.1</v>
      </c>
      <c r="D12" s="86">
        <v>8.5</v>
      </c>
      <c r="E12" s="86">
        <v>22.7</v>
      </c>
      <c r="F12" s="86" t="s">
        <v>106</v>
      </c>
      <c r="G12" s="86">
        <v>-0.1</v>
      </c>
      <c r="H12" s="86" t="s">
        <v>107</v>
      </c>
      <c r="I12" s="86">
        <v>76.900000000000006</v>
      </c>
      <c r="J12" s="86">
        <v>266.3</v>
      </c>
      <c r="K12" s="86">
        <v>1.5</v>
      </c>
      <c r="L12" s="86">
        <v>18.399999999999999</v>
      </c>
      <c r="M12" s="86" t="s">
        <v>108</v>
      </c>
      <c r="N12" s="86">
        <v>71.2</v>
      </c>
      <c r="O12" s="86">
        <v>17</v>
      </c>
      <c r="P12" s="86">
        <v>12.5</v>
      </c>
      <c r="Q12" s="86" t="s">
        <v>109</v>
      </c>
      <c r="R12" s="86">
        <v>7.9</v>
      </c>
      <c r="S12" s="86">
        <v>8.1999999999999993</v>
      </c>
      <c r="T12" s="86">
        <v>40.200000000000003</v>
      </c>
    </row>
    <row r="13" spans="1:20" x14ac:dyDescent="0.2">
      <c r="A13" s="4" t="s">
        <v>25</v>
      </c>
      <c r="B13" s="86">
        <v>3.5</v>
      </c>
      <c r="C13" s="86">
        <v>16.399999999999999</v>
      </c>
      <c r="D13" s="86">
        <v>9.8000000000000007</v>
      </c>
      <c r="E13" s="86">
        <v>25.2</v>
      </c>
      <c r="F13" s="86" t="s">
        <v>110</v>
      </c>
      <c r="G13" s="86">
        <v>-1.8</v>
      </c>
      <c r="H13" s="86" t="s">
        <v>111</v>
      </c>
      <c r="I13" s="86">
        <v>73.099999999999994</v>
      </c>
      <c r="J13" s="86">
        <v>455.6</v>
      </c>
      <c r="K13" s="86">
        <v>1.7</v>
      </c>
      <c r="L13" s="86">
        <v>18.5</v>
      </c>
      <c r="M13" s="86" t="s">
        <v>112</v>
      </c>
      <c r="N13" s="86">
        <v>27.7</v>
      </c>
      <c r="O13" s="86">
        <v>15</v>
      </c>
      <c r="P13" s="86">
        <v>7.8</v>
      </c>
      <c r="Q13" s="86" t="s">
        <v>113</v>
      </c>
      <c r="R13" s="86">
        <v>10.199999999999999</v>
      </c>
      <c r="S13" s="86">
        <v>10.199999999999999</v>
      </c>
      <c r="T13" s="86">
        <v>69.7</v>
      </c>
    </row>
    <row r="14" spans="1:20" x14ac:dyDescent="0.2">
      <c r="A14" s="4" t="s">
        <v>26</v>
      </c>
      <c r="B14" s="86">
        <v>5.2</v>
      </c>
      <c r="C14" s="86">
        <v>19.7</v>
      </c>
      <c r="D14" s="86">
        <v>12.2</v>
      </c>
      <c r="E14" s="86">
        <v>29.6</v>
      </c>
      <c r="F14" s="86" t="s">
        <v>114</v>
      </c>
      <c r="G14" s="86">
        <v>-1.2</v>
      </c>
      <c r="H14" s="86" t="s">
        <v>115</v>
      </c>
      <c r="I14" s="86">
        <v>61.3</v>
      </c>
      <c r="J14" s="86">
        <v>599.5</v>
      </c>
      <c r="K14" s="86">
        <v>1.6</v>
      </c>
      <c r="L14" s="86">
        <v>17.399999999999999</v>
      </c>
      <c r="M14" s="86" t="s">
        <v>116</v>
      </c>
      <c r="N14" s="86">
        <v>14.7</v>
      </c>
      <c r="O14" s="86">
        <v>6</v>
      </c>
      <c r="P14" s="86">
        <v>9.4</v>
      </c>
      <c r="Q14" s="86" t="s">
        <v>117</v>
      </c>
      <c r="R14" s="86">
        <v>14.1</v>
      </c>
      <c r="S14" s="86">
        <v>13.9</v>
      </c>
      <c r="T14" s="86">
        <v>102.9</v>
      </c>
    </row>
    <row r="15" spans="1:20" ht="12.75" customHeight="1" x14ac:dyDescent="0.2">
      <c r="A15" s="4" t="s">
        <v>27</v>
      </c>
      <c r="B15" s="86">
        <v>7.9</v>
      </c>
      <c r="C15" s="86">
        <v>21.3</v>
      </c>
      <c r="D15" s="86">
        <v>14.2</v>
      </c>
      <c r="E15" s="86">
        <v>28.4</v>
      </c>
      <c r="F15" s="86" t="s">
        <v>118</v>
      </c>
      <c r="G15" s="86">
        <v>0.5</v>
      </c>
      <c r="H15" s="86" t="s">
        <v>119</v>
      </c>
      <c r="I15" s="86">
        <v>70</v>
      </c>
      <c r="J15" s="86">
        <v>644.70000000000005</v>
      </c>
      <c r="K15" s="86">
        <v>1.3</v>
      </c>
      <c r="L15" s="86">
        <v>13.7</v>
      </c>
      <c r="M15" s="86" t="s">
        <v>120</v>
      </c>
      <c r="N15" s="86">
        <v>82.4</v>
      </c>
      <c r="O15" s="86">
        <v>16</v>
      </c>
      <c r="P15" s="86">
        <v>17.5</v>
      </c>
      <c r="Q15" s="86" t="s">
        <v>121</v>
      </c>
      <c r="R15" s="86">
        <v>17.600000000000001</v>
      </c>
      <c r="S15" s="86">
        <v>17.3</v>
      </c>
      <c r="T15" s="86">
        <v>112.9</v>
      </c>
    </row>
    <row r="16" spans="1:20" x14ac:dyDescent="0.2">
      <c r="A16" s="4" t="s">
        <v>28</v>
      </c>
      <c r="B16" s="86">
        <v>12.3</v>
      </c>
      <c r="C16" s="86">
        <v>25.7</v>
      </c>
      <c r="D16" s="86">
        <v>18.399999999999999</v>
      </c>
      <c r="E16" s="86">
        <v>32.700000000000003</v>
      </c>
      <c r="F16" s="86" t="s">
        <v>122</v>
      </c>
      <c r="G16" s="86">
        <v>4.5999999999999996</v>
      </c>
      <c r="H16" s="86" t="s">
        <v>123</v>
      </c>
      <c r="I16" s="86">
        <v>70</v>
      </c>
      <c r="J16" s="86">
        <v>621.6</v>
      </c>
      <c r="K16" s="86">
        <v>1.2</v>
      </c>
      <c r="L16" s="86">
        <v>13.6</v>
      </c>
      <c r="M16" s="86" t="s">
        <v>124</v>
      </c>
      <c r="N16" s="86">
        <v>46</v>
      </c>
      <c r="O16" s="86">
        <v>9</v>
      </c>
      <c r="P16" s="86">
        <v>13.5</v>
      </c>
      <c r="Q16" s="86" t="s">
        <v>125</v>
      </c>
      <c r="R16" s="86">
        <v>21.9</v>
      </c>
      <c r="S16" s="86">
        <v>21.3</v>
      </c>
      <c r="T16" s="86">
        <v>124.2</v>
      </c>
    </row>
    <row r="17" spans="1:20" x14ac:dyDescent="0.2">
      <c r="A17" s="4" t="s">
        <v>29</v>
      </c>
      <c r="B17" s="86">
        <v>14.3</v>
      </c>
      <c r="C17" s="86">
        <v>31.6</v>
      </c>
      <c r="D17" s="86">
        <v>22.3</v>
      </c>
      <c r="E17" s="86">
        <v>38.5</v>
      </c>
      <c r="F17" s="86" t="s">
        <v>126</v>
      </c>
      <c r="G17" s="86">
        <v>8.6</v>
      </c>
      <c r="H17" s="86" t="s">
        <v>127</v>
      </c>
      <c r="I17" s="86">
        <v>61.8</v>
      </c>
      <c r="J17" s="86">
        <v>767.9</v>
      </c>
      <c r="K17" s="86">
        <v>1.3</v>
      </c>
      <c r="L17" s="86">
        <v>17.399999999999999</v>
      </c>
      <c r="M17" s="86" t="s">
        <v>128</v>
      </c>
      <c r="N17" s="86">
        <v>10.5</v>
      </c>
      <c r="O17" s="86">
        <v>6</v>
      </c>
      <c r="P17" s="86">
        <v>7.2</v>
      </c>
      <c r="Q17" s="86" t="s">
        <v>128</v>
      </c>
      <c r="R17" s="86">
        <v>27.7</v>
      </c>
      <c r="S17" s="86">
        <v>26.7</v>
      </c>
      <c r="T17" s="86">
        <v>166.3</v>
      </c>
    </row>
    <row r="18" spans="1:20" x14ac:dyDescent="0.2">
      <c r="A18" s="4" t="s">
        <v>30</v>
      </c>
      <c r="B18" s="86">
        <v>15.4</v>
      </c>
      <c r="C18" s="86">
        <v>30.9</v>
      </c>
      <c r="D18" s="86">
        <v>22.1</v>
      </c>
      <c r="E18" s="86">
        <v>39.4</v>
      </c>
      <c r="F18" s="86" t="s">
        <v>129</v>
      </c>
      <c r="G18" s="86">
        <v>10.9</v>
      </c>
      <c r="H18" s="86" t="s">
        <v>130</v>
      </c>
      <c r="I18" s="86">
        <v>65.8</v>
      </c>
      <c r="J18" s="86">
        <v>643.79999999999995</v>
      </c>
      <c r="K18" s="86">
        <v>1.3</v>
      </c>
      <c r="L18" s="86">
        <v>11.8</v>
      </c>
      <c r="M18" s="86" t="s">
        <v>131</v>
      </c>
      <c r="N18" s="86">
        <v>64.099999999999994</v>
      </c>
      <c r="O18" s="86">
        <v>8</v>
      </c>
      <c r="P18" s="86">
        <v>42.2</v>
      </c>
      <c r="Q18" s="86" t="s">
        <v>132</v>
      </c>
      <c r="R18" s="86">
        <v>26.7</v>
      </c>
      <c r="S18" s="86">
        <v>26.7</v>
      </c>
      <c r="T18" s="86">
        <v>139.30000000000001</v>
      </c>
    </row>
    <row r="19" spans="1:20" x14ac:dyDescent="0.2">
      <c r="A19" s="4" t="s">
        <v>31</v>
      </c>
      <c r="B19" s="86">
        <v>10.8</v>
      </c>
      <c r="C19" s="86">
        <v>22.4</v>
      </c>
      <c r="D19" s="86">
        <v>16</v>
      </c>
      <c r="E19" s="86">
        <v>26.9</v>
      </c>
      <c r="F19" s="86" t="s">
        <v>133</v>
      </c>
      <c r="G19" s="86">
        <v>3.8</v>
      </c>
      <c r="H19" s="86" t="s">
        <v>134</v>
      </c>
      <c r="I19" s="86">
        <v>75.900000000000006</v>
      </c>
      <c r="J19" s="86">
        <v>437.9</v>
      </c>
      <c r="K19" s="86">
        <v>1.2</v>
      </c>
      <c r="L19" s="86">
        <v>20.9</v>
      </c>
      <c r="M19" s="86" t="s">
        <v>135</v>
      </c>
      <c r="N19" s="86">
        <v>71.400000000000006</v>
      </c>
      <c r="O19" s="86">
        <v>13</v>
      </c>
      <c r="P19" s="86">
        <v>35.799999999999997</v>
      </c>
      <c r="Q19" s="86" t="s">
        <v>135</v>
      </c>
      <c r="R19" s="86">
        <v>18.399999999999999</v>
      </c>
      <c r="S19" s="86">
        <v>19.2</v>
      </c>
      <c r="T19" s="86">
        <v>76.599999999999994</v>
      </c>
    </row>
    <row r="20" spans="1:20" x14ac:dyDescent="0.2">
      <c r="A20" s="4" t="s">
        <v>32</v>
      </c>
      <c r="B20" s="86">
        <v>9.5</v>
      </c>
      <c r="C20" s="86">
        <v>19.399999999999999</v>
      </c>
      <c r="D20" s="86">
        <v>14.2</v>
      </c>
      <c r="E20" s="86">
        <v>27.8</v>
      </c>
      <c r="F20" s="86" t="s">
        <v>136</v>
      </c>
      <c r="G20" s="86">
        <v>4.7</v>
      </c>
      <c r="H20" s="86" t="s">
        <v>137</v>
      </c>
      <c r="I20" s="86">
        <v>85.5</v>
      </c>
      <c r="J20" s="86">
        <v>276.7</v>
      </c>
      <c r="K20" s="86">
        <v>1.1000000000000001</v>
      </c>
      <c r="L20" s="86">
        <v>19.600000000000001</v>
      </c>
      <c r="M20" s="86" t="s">
        <v>138</v>
      </c>
      <c r="N20" s="86">
        <v>132.30000000000001</v>
      </c>
      <c r="O20" s="86">
        <v>20</v>
      </c>
      <c r="P20" s="86">
        <v>36.799999999999997</v>
      </c>
      <c r="Q20" s="86" t="s">
        <v>139</v>
      </c>
      <c r="R20" s="86">
        <v>15.3</v>
      </c>
      <c r="S20" s="86">
        <v>15.8</v>
      </c>
      <c r="T20" s="86">
        <v>45.6</v>
      </c>
    </row>
    <row r="21" spans="1:20" x14ac:dyDescent="0.2">
      <c r="A21" s="4" t="s">
        <v>33</v>
      </c>
      <c r="B21" s="86">
        <v>5.6</v>
      </c>
      <c r="C21" s="86">
        <v>16.2</v>
      </c>
      <c r="D21" s="86">
        <v>10.5</v>
      </c>
      <c r="E21" s="86">
        <v>22.1</v>
      </c>
      <c r="F21" s="86" t="s">
        <v>140</v>
      </c>
      <c r="G21" s="86">
        <v>0.3</v>
      </c>
      <c r="H21" s="86" t="s">
        <v>141</v>
      </c>
      <c r="I21" s="86">
        <v>87.2</v>
      </c>
      <c r="J21" s="86">
        <v>214.8</v>
      </c>
      <c r="K21" s="86">
        <v>1.1000000000000001</v>
      </c>
      <c r="L21" s="86">
        <v>14.3</v>
      </c>
      <c r="M21" s="86" t="s">
        <v>142</v>
      </c>
      <c r="N21" s="86">
        <v>22.7</v>
      </c>
      <c r="O21" s="86">
        <v>15</v>
      </c>
      <c r="P21" s="86">
        <v>8.4</v>
      </c>
      <c r="Q21" s="86" t="s">
        <v>140</v>
      </c>
      <c r="R21" s="86">
        <v>11.7</v>
      </c>
      <c r="S21" s="86">
        <v>12.6</v>
      </c>
      <c r="T21" s="86">
        <v>28</v>
      </c>
    </row>
    <row r="22" spans="1:20" ht="13.5" thickBot="1" x14ac:dyDescent="0.25">
      <c r="A22" s="10" t="s">
        <v>34</v>
      </c>
      <c r="B22" s="86">
        <v>2.6</v>
      </c>
      <c r="C22" s="86">
        <v>10.4</v>
      </c>
      <c r="D22" s="86">
        <v>6</v>
      </c>
      <c r="E22" s="86">
        <v>16</v>
      </c>
      <c r="F22" s="86" t="s">
        <v>143</v>
      </c>
      <c r="G22" s="86">
        <v>-2</v>
      </c>
      <c r="H22" s="86" t="s">
        <v>144</v>
      </c>
      <c r="I22" s="86">
        <v>90.7</v>
      </c>
      <c r="J22" s="86">
        <v>148</v>
      </c>
      <c r="K22" s="86">
        <v>1.1000000000000001</v>
      </c>
      <c r="L22" s="86">
        <v>12.8</v>
      </c>
      <c r="M22" s="86" t="s">
        <v>145</v>
      </c>
      <c r="N22" s="86">
        <v>49.8</v>
      </c>
      <c r="O22" s="86">
        <v>21</v>
      </c>
      <c r="P22" s="86">
        <v>14.1</v>
      </c>
      <c r="Q22" s="86" t="s">
        <v>146</v>
      </c>
      <c r="R22" s="86">
        <v>7.6</v>
      </c>
      <c r="S22" s="86">
        <v>8.5</v>
      </c>
      <c r="T22" s="86">
        <v>15.6</v>
      </c>
    </row>
    <row r="23" spans="1:20" ht="13.5" thickTop="1" x14ac:dyDescent="0.2">
      <c r="A23" s="89" t="s">
        <v>35</v>
      </c>
      <c r="B23" s="90">
        <v>7.6</v>
      </c>
      <c r="C23" s="90">
        <v>20.100000000000001</v>
      </c>
      <c r="D23" s="90">
        <v>13.3</v>
      </c>
      <c r="E23" s="90">
        <v>39.4</v>
      </c>
      <c r="F23" s="90" t="s">
        <v>129</v>
      </c>
      <c r="G23" s="90">
        <v>-4.9000000000000004</v>
      </c>
      <c r="H23" s="90" t="s">
        <v>103</v>
      </c>
      <c r="I23" s="90">
        <v>75.2</v>
      </c>
      <c r="J23" s="90">
        <v>5269.9</v>
      </c>
      <c r="K23" s="90">
        <v>1.3</v>
      </c>
      <c r="L23" s="90">
        <v>20.9</v>
      </c>
      <c r="M23" s="90" t="s">
        <v>135</v>
      </c>
      <c r="N23" s="90">
        <v>619.1</v>
      </c>
      <c r="O23" s="90">
        <v>163</v>
      </c>
      <c r="P23" s="90">
        <v>42.2</v>
      </c>
      <c r="Q23" s="90" t="s">
        <v>132</v>
      </c>
      <c r="R23" s="90">
        <v>15.4</v>
      </c>
      <c r="S23" s="90">
        <v>15.6</v>
      </c>
      <c r="T23" s="90">
        <v>943.40000000000009</v>
      </c>
    </row>
    <row r="26" spans="1:20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2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20" x14ac:dyDescent="0.2">
      <c r="A28" s="6"/>
      <c r="B28" s="6" t="s">
        <v>37</v>
      </c>
      <c r="C28" s="6"/>
      <c r="D28" s="6"/>
      <c r="F28" s="6">
        <v>-1.117</v>
      </c>
      <c r="G28" s="6" t="s">
        <v>18</v>
      </c>
      <c r="H28" s="15">
        <v>45640</v>
      </c>
      <c r="I28" s="16"/>
      <c r="J28" s="6"/>
    </row>
    <row r="29" spans="1:20" x14ac:dyDescent="0.2">
      <c r="A29" s="6"/>
      <c r="B29" s="6" t="s">
        <v>38</v>
      </c>
      <c r="C29" s="6"/>
      <c r="D29" s="6"/>
      <c r="F29" s="6">
        <v>-1.1870000000000001</v>
      </c>
      <c r="G29" s="6" t="s">
        <v>18</v>
      </c>
      <c r="H29" s="15">
        <v>45401</v>
      </c>
      <c r="I29" s="16"/>
      <c r="J29" s="6"/>
    </row>
    <row r="30" spans="1:20" x14ac:dyDescent="0.2">
      <c r="A30" s="6"/>
      <c r="B30" s="6" t="s">
        <v>39</v>
      </c>
      <c r="C30" s="6"/>
      <c r="D30" s="6"/>
      <c r="F30" s="17">
        <v>238</v>
      </c>
      <c r="G30" s="6" t="s">
        <v>40</v>
      </c>
      <c r="H30" s="6"/>
      <c r="I30" s="6"/>
      <c r="J30" s="6"/>
    </row>
    <row r="31" spans="1:2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20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8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11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2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0</v>
      </c>
      <c r="G37" s="6" t="s">
        <v>40</v>
      </c>
      <c r="H37" s="6"/>
      <c r="I37" s="6"/>
      <c r="J37" s="6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Normal="100" workbookViewId="0"/>
  </sheetViews>
  <sheetFormatPr baseColWidth="10" defaultRowHeight="12.75" x14ac:dyDescent="0.2"/>
  <cols>
    <col min="2" max="2" width="6.28515625" customWidth="1"/>
    <col min="3" max="3" width="6.28515625" bestFit="1" customWidth="1"/>
    <col min="4" max="4" width="6" bestFit="1" customWidth="1"/>
    <col min="5" max="5" width="6.140625" customWidth="1"/>
    <col min="6" max="6" width="5.28515625" bestFit="1" customWidth="1"/>
    <col min="7" max="7" width="5.140625" bestFit="1" customWidth="1"/>
    <col min="8" max="8" width="6.42578125" bestFit="1" customWidth="1"/>
    <col min="9" max="9" width="7.5703125" bestFit="1" customWidth="1"/>
    <col min="10" max="10" width="6" bestFit="1" customWidth="1"/>
    <col min="11" max="11" width="7.5703125" bestFit="1" customWidth="1"/>
    <col min="12" max="13" width="6.28515625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0" width="5.140625" customWidth="1"/>
    <col min="21" max="21" width="6.42578125" customWidth="1"/>
    <col min="22" max="22" width="6.85546875" customWidth="1"/>
    <col min="23" max="23" width="6.5703125" customWidth="1"/>
    <col min="24" max="24" width="5.7109375" bestFit="1" customWidth="1"/>
    <col min="25" max="26" width="11.28515625" customWidth="1"/>
  </cols>
  <sheetData>
    <row r="1" spans="1:26" x14ac:dyDescent="0.2">
      <c r="A1" s="6"/>
      <c r="B1" s="4" t="s">
        <v>50</v>
      </c>
      <c r="C1" s="4">
        <v>2010</v>
      </c>
      <c r="D1" s="25" t="s">
        <v>51</v>
      </c>
      <c r="E1" s="24">
        <v>2024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4"/>
      <c r="T1" s="4"/>
      <c r="U1" s="4"/>
      <c r="V1" s="4"/>
      <c r="W1" s="4"/>
      <c r="X1" s="6"/>
      <c r="Y1" s="6"/>
    </row>
    <row r="2" spans="1:26" x14ac:dyDescent="0.2">
      <c r="A2" s="6"/>
      <c r="B2" s="4" t="s">
        <v>1</v>
      </c>
      <c r="C2" s="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6" x14ac:dyDescent="0.2">
      <c r="B3" s="5" t="s">
        <v>2</v>
      </c>
      <c r="C3" s="5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6"/>
      <c r="Q4" s="6"/>
      <c r="R4" s="6"/>
      <c r="S4" s="6"/>
      <c r="T4" s="6"/>
      <c r="U4" s="6"/>
      <c r="V4" s="6"/>
      <c r="W4" s="6"/>
      <c r="X4" s="6"/>
      <c r="Y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6"/>
      <c r="Q5" s="6"/>
      <c r="R5" s="23"/>
      <c r="S5" s="6"/>
      <c r="T5" s="6"/>
      <c r="U5" s="6"/>
      <c r="V5" s="6"/>
      <c r="W5" s="6"/>
      <c r="X5" s="6"/>
      <c r="Y5" s="6"/>
    </row>
    <row r="6" spans="1:26" x14ac:dyDescent="0.2">
      <c r="A6" s="6"/>
      <c r="B6" s="4" t="s">
        <v>3</v>
      </c>
      <c r="C6" s="4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6"/>
      <c r="Q6" s="6"/>
      <c r="R6" s="6"/>
      <c r="S6" s="6"/>
      <c r="T6" s="6"/>
      <c r="U6" s="6"/>
      <c r="V6" s="6"/>
      <c r="W6" s="6"/>
      <c r="X6" s="6"/>
      <c r="Y6" s="4" t="s">
        <v>59</v>
      </c>
    </row>
    <row r="7" spans="1:26" x14ac:dyDescent="0.2">
      <c r="A7" s="4"/>
      <c r="B7" s="4" t="s">
        <v>45</v>
      </c>
      <c r="C7" s="4"/>
      <c r="D7" s="6"/>
      <c r="E7" s="6"/>
      <c r="F7" s="6"/>
      <c r="G7" s="6"/>
      <c r="H7" s="6"/>
      <c r="I7" s="6"/>
      <c r="J7" s="6"/>
      <c r="K7" s="6"/>
      <c r="L7" s="6"/>
      <c r="M7" s="6"/>
      <c r="N7" s="4"/>
      <c r="O7" s="4"/>
      <c r="P7" s="4"/>
      <c r="Q7" s="6"/>
      <c r="R7" s="6"/>
      <c r="S7" s="6"/>
      <c r="T7" s="6"/>
      <c r="U7" s="6"/>
      <c r="V7" s="6"/>
      <c r="W7" s="6"/>
      <c r="X7" s="6"/>
      <c r="Y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27"/>
      <c r="O8" s="6"/>
      <c r="P8" s="6"/>
      <c r="Q8" s="6"/>
      <c r="R8" s="6"/>
      <c r="S8" s="6"/>
      <c r="T8" s="6"/>
      <c r="U8" s="6"/>
      <c r="V8" s="6"/>
      <c r="W8" s="8"/>
      <c r="X8" s="6"/>
    </row>
    <row r="9" spans="1:26" x14ac:dyDescent="0.2">
      <c r="A9" s="6"/>
      <c r="B9" s="7" t="s">
        <v>4</v>
      </c>
      <c r="C9" s="7"/>
      <c r="D9" s="7" t="s">
        <v>5</v>
      </c>
      <c r="E9" s="7"/>
      <c r="F9" s="7" t="s">
        <v>6</v>
      </c>
      <c r="G9" s="28"/>
      <c r="H9" s="29" t="s">
        <v>7</v>
      </c>
      <c r="I9" s="29" t="s">
        <v>9</v>
      </c>
      <c r="J9" s="7" t="s">
        <v>10</v>
      </c>
      <c r="K9" s="7"/>
      <c r="L9" s="7" t="s">
        <v>11</v>
      </c>
      <c r="M9" s="7"/>
      <c r="N9" s="7" t="s">
        <v>12</v>
      </c>
      <c r="O9" s="7"/>
      <c r="P9" s="7" t="s">
        <v>14</v>
      </c>
      <c r="Q9" s="7"/>
      <c r="R9" s="7" t="s">
        <v>52</v>
      </c>
      <c r="S9" s="7"/>
      <c r="T9" s="30" t="s">
        <v>53</v>
      </c>
      <c r="U9" s="7"/>
      <c r="V9" s="7" t="s">
        <v>17</v>
      </c>
      <c r="Y9" s="29" t="s">
        <v>60</v>
      </c>
      <c r="Z9" s="29" t="s">
        <v>61</v>
      </c>
    </row>
    <row r="10" spans="1:26" x14ac:dyDescent="0.2">
      <c r="A10" s="8"/>
      <c r="B10" s="9" t="s">
        <v>18</v>
      </c>
      <c r="C10" s="31" t="s">
        <v>54</v>
      </c>
      <c r="D10" s="9" t="s">
        <v>18</v>
      </c>
      <c r="E10" s="31" t="s">
        <v>54</v>
      </c>
      <c r="F10" s="9" t="s">
        <v>18</v>
      </c>
      <c r="G10" s="31" t="s">
        <v>54</v>
      </c>
      <c r="H10" s="32" t="s">
        <v>55</v>
      </c>
      <c r="I10" s="32" t="s">
        <v>55</v>
      </c>
      <c r="J10" s="9" t="s">
        <v>19</v>
      </c>
      <c r="K10" s="31" t="s">
        <v>54</v>
      </c>
      <c r="L10" s="9" t="s">
        <v>20</v>
      </c>
      <c r="M10" s="31" t="s">
        <v>54</v>
      </c>
      <c r="N10" s="9" t="s">
        <v>21</v>
      </c>
      <c r="O10" s="31" t="s">
        <v>54</v>
      </c>
      <c r="P10" s="9" t="s">
        <v>22</v>
      </c>
      <c r="Q10" s="31" t="s">
        <v>54</v>
      </c>
      <c r="R10" s="31"/>
      <c r="S10" s="31" t="s">
        <v>54</v>
      </c>
      <c r="T10" s="9" t="s">
        <v>18</v>
      </c>
      <c r="U10" s="31" t="s">
        <v>54</v>
      </c>
      <c r="V10" s="9" t="s">
        <v>22</v>
      </c>
      <c r="W10" s="31" t="s">
        <v>54</v>
      </c>
      <c r="Y10" s="50" t="s">
        <v>62</v>
      </c>
      <c r="Z10" s="50" t="s">
        <v>62</v>
      </c>
    </row>
    <row r="11" spans="1:26" x14ac:dyDescent="0.2">
      <c r="A11" s="4" t="s">
        <v>23</v>
      </c>
      <c r="B11" s="26">
        <f>AVERAGE('2010:2024'!B11)</f>
        <v>0.88626728110599085</v>
      </c>
      <c r="C11" s="33">
        <f>STDEV('2010:2024'!B11)/SQRT(1+$E$1-$C$1)</f>
        <v>0.30094411912694607</v>
      </c>
      <c r="D11" s="26">
        <f>AVERAGE('2010:2024'!C11)</f>
        <v>10.12321198156682</v>
      </c>
      <c r="E11" s="33">
        <f>STDEV('2010:2024'!C11)/SQRT(1+$E$1-$C$1)</f>
        <v>0.23748449574576871</v>
      </c>
      <c r="F11" s="26">
        <f>AVERAGE('2010:2024'!D11)</f>
        <v>5.0587862135176644</v>
      </c>
      <c r="G11" s="33">
        <f>STDEV('2010:2024'!D11)/SQRT(1+$E$1-$C$1)</f>
        <v>0.2629117347065239</v>
      </c>
      <c r="H11" s="26">
        <f>MAX('2010:2024'!E11)</f>
        <v>21.5</v>
      </c>
      <c r="I11" s="26">
        <f>MIN('2010:2024'!G11)</f>
        <v>-6.6890000000000001</v>
      </c>
      <c r="J11" s="26">
        <f>AVERAGE('2010:2024'!I11)</f>
        <v>81.294033635910935</v>
      </c>
      <c r="K11" s="33">
        <f>STDEV('2010:2024'!I11)/SQRT(1+$E$1-$C$1)</f>
        <v>0.65596090050761846</v>
      </c>
      <c r="L11" s="26">
        <f>AVERAGE('2010:2024'!J11)</f>
        <v>187.77950000000001</v>
      </c>
      <c r="M11" s="33">
        <f>STDEV('2010:2024'!J11)/SQRT(1+$E$1-$C$1)</f>
        <v>6.5771018711189786</v>
      </c>
      <c r="N11" s="26">
        <f>AVERAGE('2010:2024'!K11)</f>
        <v>1.3456447053916254</v>
      </c>
      <c r="O11" s="34">
        <f>STDEV('2010:2024'!K11)/SQRT(1+$E$1-$C$1)</f>
        <v>5.827484736127473E-2</v>
      </c>
      <c r="P11" s="26">
        <f>AVERAGE('2010:2024'!N11)</f>
        <v>44.364285714285707</v>
      </c>
      <c r="Q11" s="33">
        <f>STDEV('2010:2024'!N11)/SQRT(1+$E$1-$C$1)</f>
        <v>5.8768525253230282</v>
      </c>
      <c r="R11" s="26">
        <f>AVERAGE('2010:2024'!O11)</f>
        <v>16.714285714285715</v>
      </c>
      <c r="S11" s="33">
        <f>STDEV('2010:2024'!O11)/SQRT(1+$E$1-$C$1)</f>
        <v>0.69006555934235347</v>
      </c>
      <c r="T11" s="26">
        <f>AVERAGE('2010:2024'!R11)</f>
        <v>4.9780581281446104</v>
      </c>
      <c r="U11" s="33">
        <f>STDEV('2010:2024'!R11)/SQRT(1+$E$1-$C$1)</f>
        <v>0.22574079262519164</v>
      </c>
      <c r="V11" s="26">
        <f>AVERAGE('2010:2024'!S11)</f>
        <v>21.212600475771545</v>
      </c>
      <c r="W11" s="33">
        <f>STDEV('2010:2024'!S11)/SQRT(1+$E$1-$C$1)</f>
        <v>1.7606577495047826</v>
      </c>
      <c r="Y11">
        <f>MAX('2010:2024'!N11)</f>
        <v>108.6</v>
      </c>
      <c r="Z11">
        <f>MIN('2010:2024'!N11)</f>
        <v>18.8</v>
      </c>
    </row>
    <row r="12" spans="1:26" x14ac:dyDescent="0.2">
      <c r="A12" s="4" t="s">
        <v>24</v>
      </c>
      <c r="B12" s="26">
        <f>AVERAGE('2010:2024'!B12)</f>
        <v>1.0795567382125264</v>
      </c>
      <c r="C12" s="33">
        <f>STDEV('2010:2024'!B12)/SQRT(1+$E$1-$C$1)</f>
        <v>0.34297004425017902</v>
      </c>
      <c r="D12" s="26">
        <f>AVERAGE('2010:2024'!C12)</f>
        <v>11.76924445812808</v>
      </c>
      <c r="E12" s="33">
        <f>STDEV('2010:2024'!C12)/SQRT(1+$E$1-$C$1)</f>
        <v>0.7008180216105081</v>
      </c>
      <c r="F12" s="26">
        <f>AVERAGE('2010:2024'!D12)</f>
        <v>6.0023840037092411</v>
      </c>
      <c r="G12" s="33">
        <f>STDEV('2010:2024'!D12)/SQRT(1+$E$1-$C$1)</f>
        <v>0.44928789164133187</v>
      </c>
      <c r="H12" s="26">
        <f>MAX('2010:2024'!E12)</f>
        <v>22.92</v>
      </c>
      <c r="I12" s="26">
        <f>MIN('2010:2024'!G12)</f>
        <v>-6.274</v>
      </c>
      <c r="J12" s="26">
        <f>AVERAGE('2010:2024'!I12)</f>
        <v>77.537023384353731</v>
      </c>
      <c r="K12" s="33">
        <f>STDEV('2010:2024'!I12)/SQRT(1+$E$1-$C$1)</f>
        <v>0.90904726475499009</v>
      </c>
      <c r="L12" s="26">
        <f>AVERAGE('2010:2024'!J12)</f>
        <v>255.41835714285713</v>
      </c>
      <c r="M12" s="33">
        <f>STDEV('2010:2024'!J12)/SQRT(1+$E$1-$C$1)</f>
        <v>11.377218461202181</v>
      </c>
      <c r="N12" s="26">
        <f>AVERAGE('2010:2024'!K12)</f>
        <v>1.607525717291227</v>
      </c>
      <c r="O12" s="33">
        <f>STDEV('2010:2024'!K12)/SQRT(1+$E$1-$C$1)</f>
        <v>9.0745780309207727E-2</v>
      </c>
      <c r="P12" s="26">
        <f>AVERAGE('2010:2024'!N12)</f>
        <v>43.81428571428571</v>
      </c>
      <c r="Q12" s="33">
        <f>STDEV('2010:2024'!N12)/SQRT(1+$E$1-$C$1)</f>
        <v>6.456877527045668</v>
      </c>
      <c r="R12" s="26">
        <f>AVERAGE('2010:2024'!O12)</f>
        <v>15.142857142857142</v>
      </c>
      <c r="S12" s="33">
        <f>STDEV('2010:2024'!O12)/SQRT(1+$E$1-$C$1)</f>
        <v>1.0517733150385147</v>
      </c>
      <c r="T12" s="26">
        <f>AVERAGE('2010:2024'!R12)</f>
        <v>6.2948499424554312</v>
      </c>
      <c r="U12" s="33">
        <f>STDEV('2010:2024'!R12)/SQRT(1+$E$1-$C$1)</f>
        <v>0.34540379538386962</v>
      </c>
      <c r="V12" s="26">
        <f>AVERAGE('2010:2024'!S12)</f>
        <v>31.342375639529788</v>
      </c>
      <c r="W12" s="33">
        <f>STDEV('2010:2024'!S12)/SQRT(1+$E$1-$C$1)</f>
        <v>2.9814992435775016</v>
      </c>
      <c r="Y12">
        <f>MAX('2010:2024'!N12)</f>
        <v>86.4</v>
      </c>
      <c r="Z12">
        <f>MIN('2010:2024'!N12)</f>
        <v>5.4</v>
      </c>
    </row>
    <row r="13" spans="1:26" x14ac:dyDescent="0.2">
      <c r="A13" s="4" t="s">
        <v>25</v>
      </c>
      <c r="B13" s="26">
        <f>AVERAGE('2010:2024'!B13)</f>
        <v>3.116502304147466</v>
      </c>
      <c r="C13" s="33">
        <f>STDEV('2010:2024'!B13)/SQRT(1+$E$1-$C$1)</f>
        <v>0.21820261230737378</v>
      </c>
      <c r="D13" s="26">
        <f>AVERAGE('2010:2024'!C13)</f>
        <v>14.844412442396314</v>
      </c>
      <c r="E13" s="33">
        <f>STDEV('2010:2024'!C13)/SQRT(1+$E$1-$C$1)</f>
        <v>0.51664481888218761</v>
      </c>
      <c r="F13" s="26">
        <f>AVERAGE('2010:2024'!D13)</f>
        <v>8.668645727113768</v>
      </c>
      <c r="G13" s="33">
        <f>STDEV('2010:2024'!D13)/SQRT(1+$E$1-$C$1)</f>
        <v>0.28113919638205742</v>
      </c>
      <c r="H13" s="26">
        <f>MAX('2010:2024'!E13)</f>
        <v>27.27</v>
      </c>
      <c r="I13" s="26">
        <f>MIN('2010:2024'!G13)</f>
        <v>-3.419</v>
      </c>
      <c r="J13" s="26">
        <f>AVERAGE('2010:2024'!I13)</f>
        <v>71.450873753962796</v>
      </c>
      <c r="K13" s="33">
        <f>STDEV('2010:2024'!I13)/SQRT(1+$E$1-$C$1)</f>
        <v>1.5683572527348839</v>
      </c>
      <c r="L13" s="26">
        <f>AVERAGE('2010:2024'!J13)</f>
        <v>418.5612857142857</v>
      </c>
      <c r="M13" s="33">
        <f>STDEV('2010:2024'!J13)/SQRT(1+$E$1-$C$1)</f>
        <v>16.311220590221154</v>
      </c>
      <c r="N13" s="26">
        <f>AVERAGE('2010:2024'!K13)</f>
        <v>1.8303320709546684</v>
      </c>
      <c r="O13" s="33">
        <f>STDEV('2010:2024'!K13)/SQRT(1+$E$1-$C$1)</f>
        <v>6.3602449913859035E-2</v>
      </c>
      <c r="P13" s="26">
        <f>AVERAGE('2010:2024'!N13)</f>
        <v>44.95</v>
      </c>
      <c r="Q13" s="33">
        <f>STDEV('2010:2024'!N13)/SQRT(1+$E$1-$C$1)</f>
        <v>8.1537579821067272</v>
      </c>
      <c r="R13" s="26">
        <f>AVERAGE('2010:2024'!O13)</f>
        <v>12.785714285714286</v>
      </c>
      <c r="S13" s="33">
        <f>STDEV('2010:2024'!O13)/SQRT(1+$E$1-$C$1)</f>
        <v>1.3327379623131004</v>
      </c>
      <c r="T13" s="26">
        <f>AVERAGE('2010:2024'!R13)</f>
        <v>9.3816589698336461</v>
      </c>
      <c r="U13" s="33">
        <f>STDEV('2010:2024'!R13)/SQRT(1+$E$1-$C$1)</f>
        <v>0.20528761775935234</v>
      </c>
      <c r="V13" s="26">
        <f>AVERAGE('2010:2024'!S13)</f>
        <v>57.058298108664353</v>
      </c>
      <c r="W13" s="33">
        <f>STDEV('2010:2024'!S13)/SQRT(1+$E$1-$C$1)</f>
        <v>5.6407408938956358</v>
      </c>
      <c r="Y13">
        <f>MAX('2010:2024'!N13)</f>
        <v>97.800000000000011</v>
      </c>
      <c r="Z13">
        <f>MIN('2010:2024'!N13)</f>
        <v>6.4</v>
      </c>
    </row>
    <row r="14" spans="1:26" x14ac:dyDescent="0.2">
      <c r="A14" s="4" t="s">
        <v>26</v>
      </c>
      <c r="B14" s="26">
        <f>AVERAGE('2010:2024'!B14)</f>
        <v>5.4666208080808074</v>
      </c>
      <c r="C14" s="33">
        <f>STDEV('2010:2024'!B14)/SQRT(1+$E$1-$C$1)</f>
        <v>0.40677787655467812</v>
      </c>
      <c r="D14" s="26">
        <f>AVERAGE('2010:2024'!C14)</f>
        <v>18.013291717171718</v>
      </c>
      <c r="E14" s="33">
        <f>STDEV('2010:2024'!C14)/SQRT(1+$E$1-$C$1)</f>
        <v>0.67318392684360095</v>
      </c>
      <c r="F14" s="26">
        <f>AVERAGE('2010:2024'!D14)</f>
        <v>11.479651990190145</v>
      </c>
      <c r="G14" s="33">
        <f>STDEV('2010:2024'!D14)/SQRT(1+$E$1-$C$1)</f>
        <v>0.48565625358779951</v>
      </c>
      <c r="H14" s="26">
        <f>MAX('2010:2024'!E14)</f>
        <v>29.61</v>
      </c>
      <c r="I14" s="26">
        <f>MIN('2010:2024'!G14)</f>
        <v>-3.71</v>
      </c>
      <c r="J14" s="26">
        <f>AVERAGE('2010:2024'!I14)</f>
        <v>70.193128524607786</v>
      </c>
      <c r="K14" s="33">
        <f>STDEV('2010:2024'!I14)/SQRT(1+$E$1-$C$1)</f>
        <v>1.6915114631145165</v>
      </c>
      <c r="L14" s="26">
        <f>AVERAGE('2010:2024'!J14)</f>
        <v>499.39940000000001</v>
      </c>
      <c r="M14" s="33">
        <f>STDEV('2010:2024'!J14)/SQRT(1+$E$1-$C$1)</f>
        <v>25.939862970927159</v>
      </c>
      <c r="N14" s="26">
        <f>AVERAGE('2010:2024'!K14)</f>
        <v>1.6569558922558929</v>
      </c>
      <c r="O14" s="33">
        <f>STDEV('2010:2024'!K14)/SQRT(1+$E$1-$C$1)</f>
        <v>4.4113898185686604E-2</v>
      </c>
      <c r="P14" s="26">
        <f>AVERAGE('2010:2024'!N14)</f>
        <v>46.34</v>
      </c>
      <c r="Q14" s="33">
        <f>STDEV('2010:2024'!N14)/SQRT(1+$E$1-$C$1)</f>
        <v>6.9354973729015086</v>
      </c>
      <c r="R14" s="26">
        <f>AVERAGE('2010:2024'!O14)</f>
        <v>13</v>
      </c>
      <c r="S14" s="33">
        <f>STDEV('2010:2024'!O14)/SQRT(1+$E$1-$C$1)</f>
        <v>1.4242792663559447</v>
      </c>
      <c r="T14" s="26">
        <f>AVERAGE('2010:2024'!R14)</f>
        <v>12.438215542720346</v>
      </c>
      <c r="U14" s="33">
        <f>STDEV('2010:2024'!R14)/SQRT(1+$E$1-$C$1)</f>
        <v>0.73069307461482513</v>
      </c>
      <c r="V14" s="26">
        <f>AVERAGE('2010:2024'!S14)</f>
        <v>72.148637146946996</v>
      </c>
      <c r="W14" s="33">
        <f>STDEV('2010:2024'!S14)/SQRT(1+$E$1-$C$1)</f>
        <v>7.1740915171136868</v>
      </c>
      <c r="Y14">
        <f>MAX('2010:2024'!N14)</f>
        <v>88</v>
      </c>
      <c r="Z14">
        <f>MIN('2010:2024'!N14)</f>
        <v>5.7999999999999989</v>
      </c>
    </row>
    <row r="15" spans="1:26" x14ac:dyDescent="0.2">
      <c r="A15" s="4" t="s">
        <v>27</v>
      </c>
      <c r="B15" s="26">
        <f>AVERAGE('2010:2024'!B15)</f>
        <v>8.1244795698924754</v>
      </c>
      <c r="C15" s="33">
        <f>STDEV('2010:2024'!B15)/SQRT(1+$E$1-$C$1)</f>
        <v>0.32507919481017877</v>
      </c>
      <c r="D15" s="26">
        <f>AVERAGE('2010:2024'!C15)</f>
        <v>21.193978494623657</v>
      </c>
      <c r="E15" s="33">
        <f>STDEV('2010:2024'!C15)/SQRT(1+$E$1-$C$1)</f>
        <v>0.58455985335648242</v>
      </c>
      <c r="F15" s="26">
        <f>AVERAGE('2010:2024'!D15)</f>
        <v>14.392693764255458</v>
      </c>
      <c r="G15" s="33">
        <f>STDEV('2010:2024'!D15)/SQRT(1+$E$1-$C$1)</f>
        <v>0.44022964204344384</v>
      </c>
      <c r="H15" s="26">
        <f>MAX('2010:2024'!E15)</f>
        <v>34.17</v>
      </c>
      <c r="I15" s="26">
        <f>MIN('2010:2024'!G15)</f>
        <v>-1.107</v>
      </c>
      <c r="J15" s="26">
        <f>AVERAGE('2010:2024'!I15)</f>
        <v>68.314315835777109</v>
      </c>
      <c r="K15" s="33">
        <f>STDEV('2010:2024'!I15)/SQRT(1+$E$1-$C$1)</f>
        <v>1.054767184573695</v>
      </c>
      <c r="L15" s="26">
        <f>AVERAGE('2010:2024'!J15)</f>
        <v>640.73860000000002</v>
      </c>
      <c r="M15" s="33">
        <f>STDEV('2010:2024'!J15)/SQRT(1+$E$1-$C$1)</f>
        <v>14.245710466095037</v>
      </c>
      <c r="N15" s="26">
        <f>AVERAGE('2010:2024'!K15)</f>
        <v>1.5045318996415771</v>
      </c>
      <c r="O15" s="33">
        <f>STDEV('2010:2024'!K15)/SQRT(1+$E$1-$C$1)</f>
        <v>4.3481750227477384E-2</v>
      </c>
      <c r="P15" s="26">
        <f>AVERAGE('2010:2024'!N15)</f>
        <v>43.226666666666667</v>
      </c>
      <c r="Q15" s="33">
        <f>STDEV('2010:2024'!N15)/SQRT(1+$E$1-$C$1)</f>
        <v>5.3821527527531456</v>
      </c>
      <c r="R15" s="26">
        <f>AVERAGE('2010:2024'!O15)</f>
        <v>11.866666666666667</v>
      </c>
      <c r="S15" s="33">
        <f>STDEV('2010:2024'!O15)/SQRT(1+$E$1-$C$1)</f>
        <v>0.93026707208028403</v>
      </c>
      <c r="T15" s="26">
        <f>AVERAGE('2010:2024'!R15)</f>
        <v>17.055530734767025</v>
      </c>
      <c r="U15" s="33">
        <f>STDEV('2010:2024'!R15)/SQRT(1+$E$1-$C$1)</f>
        <v>0.43540402562727026</v>
      </c>
      <c r="V15" s="26">
        <f>AVERAGE('2010:2024'!S15)</f>
        <v>104.21777955395126</v>
      </c>
      <c r="W15" s="33">
        <f>STDEV('2010:2024'!S15)/SQRT(1+$E$1-$C$1)</f>
        <v>9.6814376094374435</v>
      </c>
      <c r="Y15">
        <f>MAX('2010:2024'!N15)</f>
        <v>82.4</v>
      </c>
      <c r="Z15">
        <f>MIN('2010:2024'!N15)</f>
        <v>4.5999999999999996</v>
      </c>
    </row>
    <row r="16" spans="1:26" x14ac:dyDescent="0.2">
      <c r="A16" s="4" t="s">
        <v>28</v>
      </c>
      <c r="B16" s="26">
        <f>AVERAGE('2010:2024'!B16)</f>
        <v>11.784371111111112</v>
      </c>
      <c r="C16" s="33">
        <f>STDEV('2010:2024'!B16)/SQRT(1+$E$1-$C$1)</f>
        <v>0.32019552571267923</v>
      </c>
      <c r="D16" s="26">
        <f>AVERAGE('2010:2024'!C16)</f>
        <v>25.770533333333333</v>
      </c>
      <c r="E16" s="33">
        <f>STDEV('2010:2024'!C16)/SQRT(1+$E$1-$C$1)</f>
        <v>0.51491668181012451</v>
      </c>
      <c r="F16" s="26">
        <f>AVERAGE('2010:2024'!D16)</f>
        <v>18.281164728132389</v>
      </c>
      <c r="G16" s="33">
        <f>STDEV('2010:2024'!D16)/SQRT(1+$E$1-$C$1)</f>
        <v>0.35102769925214805</v>
      </c>
      <c r="H16" s="26">
        <f>MAX('2010:2024'!E16)</f>
        <v>40.56</v>
      </c>
      <c r="I16" s="26">
        <f>MIN('2010:2024'!G16)</f>
        <v>4.5999999999999996</v>
      </c>
      <c r="J16" s="26">
        <f>AVERAGE('2010:2024'!I16)</f>
        <v>67.888504986209611</v>
      </c>
      <c r="K16" s="33">
        <f>STDEV('2010:2024'!I16)/SQRT(1+$E$1-$C$1)</f>
        <v>1.1829587307931713</v>
      </c>
      <c r="L16" s="26">
        <f>AVERAGE('2010:2024'!J16)</f>
        <v>670.02339999999992</v>
      </c>
      <c r="M16" s="33">
        <f>STDEV('2010:2024'!J16)/SQRT(1+$E$1-$C$1)</f>
        <v>12.679401445539247</v>
      </c>
      <c r="N16" s="26">
        <f>AVERAGE('2010:2024'!K16)</f>
        <v>1.3312325985027582</v>
      </c>
      <c r="O16" s="33">
        <f>STDEV('2010:2024'!K16)/SQRT(1+$E$1-$C$1)</f>
        <v>3.8169020335124003E-2</v>
      </c>
      <c r="P16" s="26">
        <f>AVERAGE('2010:2024'!N16)</f>
        <v>53.853333333333339</v>
      </c>
      <c r="Q16" s="33">
        <f>STDEV('2010:2024'!N16)/SQRT(1+$E$1-$C$1)</f>
        <v>7.4206781019030474</v>
      </c>
      <c r="R16" s="26">
        <f>AVERAGE('2010:2024'!O16)</f>
        <v>9.4</v>
      </c>
      <c r="S16" s="33">
        <f>STDEV('2010:2024'!O16)/SQRT(1+$E$1-$C$1)</f>
        <v>0.81532932288855176</v>
      </c>
      <c r="T16" s="26">
        <f>AVERAGE('2010:2024'!R16)</f>
        <v>21.712710348699765</v>
      </c>
      <c r="U16" s="33">
        <f>STDEV('2010:2024'!R16)/SQRT(1+$E$1-$C$1)</f>
        <v>0.53904127064700136</v>
      </c>
      <c r="V16" s="26">
        <f>AVERAGE('2010:2024'!S16)</f>
        <v>119.2613956583123</v>
      </c>
      <c r="W16" s="33">
        <f>STDEV('2010:2024'!S16)/SQRT(1+$E$1-$C$1)</f>
        <v>10.827918065281956</v>
      </c>
      <c r="Y16">
        <f>MAX('2010:2024'!N16)</f>
        <v>108.59999999999998</v>
      </c>
      <c r="Z16">
        <f>MIN('2010:2024'!N16)</f>
        <v>5.2</v>
      </c>
    </row>
    <row r="17" spans="1:26" x14ac:dyDescent="0.2">
      <c r="A17" s="4" t="s">
        <v>29</v>
      </c>
      <c r="B17" s="26">
        <f>AVERAGE('2010:2024'!B17)</f>
        <v>13.703453763440859</v>
      </c>
      <c r="C17" s="33">
        <f>STDEV('2010:2024'!B17)/SQRT(1+$E$1-$C$1)</f>
        <v>0.26327123383396495</v>
      </c>
      <c r="D17" s="26">
        <f>AVERAGE('2010:2024'!C17)</f>
        <v>29.220817204301074</v>
      </c>
      <c r="E17" s="33">
        <f>STDEV('2010:2024'!C17)/SQRT(1+$E$1-$C$1)</f>
        <v>0.4217781041095604</v>
      </c>
      <c r="F17" s="26">
        <f>AVERAGE('2010:2024'!D17)</f>
        <v>20.874734737474267</v>
      </c>
      <c r="G17" s="33">
        <f>STDEV('2010:2024'!D17)/SQRT(1+$E$1-$C$1)</f>
        <v>0.30039595752104858</v>
      </c>
      <c r="H17" s="26">
        <f>MAX('2010:2024'!E17)</f>
        <v>40.35</v>
      </c>
      <c r="I17" s="26">
        <f>MIN('2010:2024'!G17)</f>
        <v>4.3860000000000001</v>
      </c>
      <c r="J17" s="26">
        <f>AVERAGE('2010:2024'!I17)</f>
        <v>63.534655917791504</v>
      </c>
      <c r="K17" s="33">
        <f>STDEV('2010:2024'!I17)/SQRT(1+$E$1-$C$1)</f>
        <v>0.95685281688809054</v>
      </c>
      <c r="L17" s="26">
        <f>AVERAGE('2010:2024'!J17)</f>
        <v>746.75279999999998</v>
      </c>
      <c r="M17" s="33">
        <f>STDEV('2010:2024'!J17)/SQRT(1+$E$1-$C$1)</f>
        <v>8.8638064999508774</v>
      </c>
      <c r="N17" s="26">
        <f>AVERAGE('2010:2024'!K17)</f>
        <v>1.3800412672538702</v>
      </c>
      <c r="O17" s="33">
        <f>STDEV('2010:2024'!K17)/SQRT(1+$E$1-$C$1)</f>
        <v>3.1610513684211888E-2</v>
      </c>
      <c r="P17" s="26">
        <f>AVERAGE('2010:2024'!N17)</f>
        <v>18.834266666666668</v>
      </c>
      <c r="Q17" s="33">
        <f>STDEV('2010:2024'!N17)/SQRT(1+$E$1-$C$1)</f>
        <v>3.7980810837487602</v>
      </c>
      <c r="R17" s="26">
        <f>AVERAGE('2010:2024'!O17)</f>
        <v>6.2</v>
      </c>
      <c r="S17" s="33">
        <f>STDEV('2010:2024'!O17)/SQRT(1+$E$1-$C$1)</f>
        <v>0.78800531784524197</v>
      </c>
      <c r="T17" s="26">
        <f>AVERAGE('2010:2024'!R17)</f>
        <v>25.543430467856329</v>
      </c>
      <c r="U17" s="33">
        <f>STDEV('2010:2024'!R17)/SQRT(1+$E$1-$C$1)</f>
        <v>0.46558956346380381</v>
      </c>
      <c r="V17" s="26">
        <f>AVERAGE('2010:2024'!S17)</f>
        <v>137.41006176973735</v>
      </c>
      <c r="W17" s="33">
        <f>STDEV('2010:2024'!S17)/SQRT(1+$E$1-$C$1)</f>
        <v>11.919961952448118</v>
      </c>
      <c r="Y17">
        <f>MAX('2010:2024'!N17)</f>
        <v>56.6</v>
      </c>
      <c r="Z17">
        <f>MIN('2010:2024'!N17)</f>
        <v>2.4000000000000004</v>
      </c>
    </row>
    <row r="18" spans="1:26" x14ac:dyDescent="0.2">
      <c r="A18" s="4" t="s">
        <v>30</v>
      </c>
      <c r="B18" s="26">
        <f>AVERAGE('2010:2024'!B18)</f>
        <v>13.675146236559138</v>
      </c>
      <c r="C18" s="33">
        <f>STDEV('2010:2024'!B18)/SQRT(1+$E$1-$C$1)</f>
        <v>0.23610541526247225</v>
      </c>
      <c r="D18" s="26">
        <f>AVERAGE('2010:2024'!C18)</f>
        <v>29.479139784946241</v>
      </c>
      <c r="E18" s="33">
        <f>STDEV('2010:2024'!C18)/SQRT(1+$E$1-$C$1)</f>
        <v>0.33327627329867704</v>
      </c>
      <c r="F18" s="26">
        <f>AVERAGE('2010:2024'!D18)</f>
        <v>20.918472894721138</v>
      </c>
      <c r="G18" s="33">
        <f>STDEV('2010:2024'!D18)/SQRT(1+$E$1-$C$1)</f>
        <v>0.24225351479613877</v>
      </c>
      <c r="H18" s="26">
        <f>MAX('2010:2024'!E18)</f>
        <v>42.01</v>
      </c>
      <c r="I18" s="26">
        <f>MIN('2010:2024'!G18)</f>
        <v>5.5469999999999997</v>
      </c>
      <c r="J18" s="26">
        <f>AVERAGE('2010:2024'!I18)</f>
        <v>62.743612027311094</v>
      </c>
      <c r="K18" s="33">
        <f>STDEV('2010:2024'!I18)/SQRT(1+$E$1-$C$1)</f>
        <v>0.78447053311332449</v>
      </c>
      <c r="L18" s="26">
        <f>AVERAGE('2010:2024'!J18)</f>
        <v>671.53286666666656</v>
      </c>
      <c r="M18" s="33">
        <f>STDEV('2010:2024'!J18)/SQRT(1+$E$1-$C$1)</f>
        <v>7.6156365383626605</v>
      </c>
      <c r="N18" s="26">
        <f>AVERAGE('2010:2024'!K18)</f>
        <v>1.313376990225432</v>
      </c>
      <c r="O18" s="33">
        <f>STDEV('2010:2024'!K18)/SQRT(1+$E$1-$C$1)</f>
        <v>3.4712843865373794E-2</v>
      </c>
      <c r="P18" s="26">
        <f>AVERAGE('2010:2024'!N18)</f>
        <v>22.686666666666664</v>
      </c>
      <c r="Q18" s="33">
        <f>STDEV('2010:2024'!N18)/SQRT(1+$E$1-$C$1)</f>
        <v>6.2810741170194815</v>
      </c>
      <c r="R18" s="26">
        <f>AVERAGE('2010:2024'!O18)</f>
        <v>5.4666666666666668</v>
      </c>
      <c r="S18" s="33">
        <f>STDEV('2010:2024'!O18)/SQRT(1+$E$1-$C$1)</f>
        <v>0.88299634182851494</v>
      </c>
      <c r="T18" s="26">
        <f>AVERAGE('2010:2024'!R18)</f>
        <v>26.007176546258439</v>
      </c>
      <c r="U18" s="33">
        <f>STDEV('2010:2024'!R18)/SQRT(1+$E$1-$C$1)</f>
        <v>0.35917045408301052</v>
      </c>
      <c r="V18" s="26">
        <f>AVERAGE('2010:2024'!S18)</f>
        <v>124.17938472729109</v>
      </c>
      <c r="W18" s="33">
        <f>STDEV('2010:2024'!S18)/SQRT(1+$E$1-$C$1)</f>
        <v>10.31701863796482</v>
      </c>
      <c r="Y18">
        <f>MAX('2010:2024'!N18)</f>
        <v>64.399999999999991</v>
      </c>
      <c r="Z18">
        <f>MIN('2010:2024'!N18)</f>
        <v>0.2</v>
      </c>
    </row>
    <row r="19" spans="1:26" x14ac:dyDescent="0.2">
      <c r="A19" s="4" t="s">
        <v>31</v>
      </c>
      <c r="B19" s="26">
        <f>AVERAGE('2010:2024'!B19)</f>
        <v>11.13421777777778</v>
      </c>
      <c r="C19" s="33">
        <f>STDEV('2010:2024'!B19)/SQRT(1+$E$1-$C$1)</f>
        <v>0.25439404609074434</v>
      </c>
      <c r="D19" s="26">
        <f>AVERAGE('2010:2024'!C19)</f>
        <v>25.056422222222217</v>
      </c>
      <c r="E19" s="33">
        <f>STDEV('2010:2024'!C19)/SQRT(1+$E$1-$C$1)</f>
        <v>0.39726180573114339</v>
      </c>
      <c r="F19" s="26">
        <f>AVERAGE('2010:2024'!D19)</f>
        <v>17.538948923364853</v>
      </c>
      <c r="G19" s="33">
        <f>STDEV('2010:2024'!D19)/SQRT(1+$E$1-$C$1)</f>
        <v>0.28779579810261424</v>
      </c>
      <c r="H19" s="26">
        <f>MAX('2010:2024'!E19)</f>
        <v>36.6</v>
      </c>
      <c r="I19" s="26">
        <f>MIN('2010:2024'!G19)</f>
        <v>3.8</v>
      </c>
      <c r="J19" s="26">
        <f>AVERAGE('2010:2024'!I19)</f>
        <v>69.638606172182833</v>
      </c>
      <c r="K19" s="33">
        <f>STDEV('2010:2024'!I19)/SQRT(1+$E$1-$C$1)</f>
        <v>0.95484524560544537</v>
      </c>
      <c r="L19" s="26">
        <f>AVERAGE('2010:2024'!J19)</f>
        <v>488.32306666666665</v>
      </c>
      <c r="M19" s="33">
        <f>STDEV('2010:2024'!J19)/SQRT(1+$E$1-$C$1)</f>
        <v>7.1546589492885584</v>
      </c>
      <c r="N19" s="26">
        <f>AVERAGE('2010:2024'!K19)</f>
        <v>1.1877394848305751</v>
      </c>
      <c r="O19" s="33">
        <f>STDEV('2010:2024'!K19)/SQRT(1+$E$1-$C$1)</f>
        <v>2.7040321926369022E-2</v>
      </c>
      <c r="P19" s="26">
        <f>AVERAGE('2010:2024'!N19)</f>
        <v>34.479999999999997</v>
      </c>
      <c r="Q19" s="33">
        <f>STDEV('2010:2024'!N19)/SQRT(1+$E$1-$C$1)</f>
        <v>5.1465309629284253</v>
      </c>
      <c r="R19" s="26">
        <f>AVERAGE('2010:2024'!O19)</f>
        <v>8.8666666666666671</v>
      </c>
      <c r="S19" s="33">
        <f>STDEV('2010:2024'!O19)/SQRT(1+$E$1-$C$1)</f>
        <v>0.70957174654298594</v>
      </c>
      <c r="T19" s="26">
        <f>AVERAGE('2010:2024'!R19)</f>
        <v>20.991145866824262</v>
      </c>
      <c r="U19" s="33">
        <f>STDEV('2010:2024'!R19)/SQRT(1+$E$1-$C$1)</f>
        <v>0.32517691168329921</v>
      </c>
      <c r="V19" s="26">
        <f>AVERAGE('2010:2024'!S19)</f>
        <v>81.742217845844308</v>
      </c>
      <c r="W19" s="33">
        <f>STDEV('2010:2024'!S19)/SQRT(1+$E$1-$C$1)</f>
        <v>6.5893014634517701</v>
      </c>
      <c r="Y19">
        <f>MAX('2010:2024'!N19)</f>
        <v>71.400000000000006</v>
      </c>
      <c r="Z19">
        <f>MIN('2010:2024'!N19)</f>
        <v>10</v>
      </c>
    </row>
    <row r="20" spans="1:26" x14ac:dyDescent="0.2">
      <c r="A20" s="4" t="s">
        <v>32</v>
      </c>
      <c r="B20" s="26">
        <f>AVERAGE('2010:2024'!B20)</f>
        <v>7.5035483870967736</v>
      </c>
      <c r="C20" s="33">
        <f>STDEV('2010:2024'!B20)/SQRT(1+$E$1-$C$1)</f>
        <v>0.39408420661676191</v>
      </c>
      <c r="D20" s="26">
        <f>AVERAGE('2010:2024'!C20)</f>
        <v>20.661152688172045</v>
      </c>
      <c r="E20" s="33">
        <f>STDEV('2010:2024'!C20)/SQRT(1+$E$1-$C$1)</f>
        <v>0.5023845772220914</v>
      </c>
      <c r="F20" s="26">
        <f>AVERAGE('2010:2024'!D20)</f>
        <v>13.526261031675331</v>
      </c>
      <c r="G20" s="33">
        <f>STDEV('2010:2024'!D20)/SQRT(1+$E$1-$C$1)</f>
        <v>0.40057614266089731</v>
      </c>
      <c r="H20" s="26">
        <f>MAX('2010:2024'!E20)</f>
        <v>31.77</v>
      </c>
      <c r="I20" s="26">
        <f>MIN('2010:2024'!G20)</f>
        <v>-1.2350000000000001</v>
      </c>
      <c r="J20" s="26">
        <f>AVERAGE('2010:2024'!I20)</f>
        <v>75.151764773651138</v>
      </c>
      <c r="K20" s="33">
        <f>STDEV('2010:2024'!I20)/SQRT(1+$E$1-$C$1)</f>
        <v>1.3045665109170919</v>
      </c>
      <c r="L20" s="26">
        <f>AVERAGE('2010:2024'!J20)</f>
        <v>348.00740000000002</v>
      </c>
      <c r="M20" s="33">
        <f>STDEV('2010:2024'!J20)/SQRT(1+$E$1-$C$1)</f>
        <v>9.005524546632472</v>
      </c>
      <c r="N20" s="26">
        <f>AVERAGE('2010:2024'!K20)</f>
        <v>1.087572949109862</v>
      </c>
      <c r="O20" s="33">
        <f>STDEV('2010:2024'!K20)/SQRT(1+$E$1-$C$1)</f>
        <v>2.5376062030435187E-2</v>
      </c>
      <c r="P20" s="26">
        <f>AVERAGE('2010:2024'!N20)</f>
        <v>42.824333333333335</v>
      </c>
      <c r="Q20" s="33">
        <f>STDEV('2010:2024'!N20)/SQRT(1+$E$1-$C$1)</f>
        <v>8.2797289302688011</v>
      </c>
      <c r="R20" s="26">
        <f>AVERAGE('2010:2024'!O20)</f>
        <v>12.8</v>
      </c>
      <c r="S20" s="33">
        <f>STDEV('2010:2024'!O20)/SQRT(1+$E$1-$C$1)</f>
        <v>1.1389217958854143</v>
      </c>
      <c r="T20" s="26">
        <f>AVERAGE('2010:2024'!R20)</f>
        <v>15.625789463262555</v>
      </c>
      <c r="U20" s="33">
        <f>STDEV('2010:2024'!R20)/SQRT(1+$E$1-$C$1)</f>
        <v>0.2958204624213942</v>
      </c>
      <c r="V20" s="26">
        <f>AVERAGE('2010:2024'!S20)</f>
        <v>49.835563440249672</v>
      </c>
      <c r="W20" s="33">
        <f>STDEV('2010:2024'!S20)/SQRT(1+$E$1-$C$1)</f>
        <v>3.7139199755775589</v>
      </c>
      <c r="Y20">
        <f>MAX('2010:2024'!N20)</f>
        <v>132.30000000000001</v>
      </c>
      <c r="Z20">
        <f>MIN('2010:2024'!N20)</f>
        <v>6.8</v>
      </c>
    </row>
    <row r="21" spans="1:26" x14ac:dyDescent="0.2">
      <c r="A21" s="4" t="s">
        <v>33</v>
      </c>
      <c r="B21" s="26">
        <f>AVERAGE('2010:2024'!B21)</f>
        <v>4.1612422222222225</v>
      </c>
      <c r="C21" s="33">
        <f>STDEV('2010:2024'!B21)/SQRT(1+$E$1-$C$1)</f>
        <v>0.30778069995403784</v>
      </c>
      <c r="D21" s="26">
        <f>AVERAGE('2010:2024'!C21)</f>
        <v>13.79455111111111</v>
      </c>
      <c r="E21" s="33">
        <f>STDEV('2010:2024'!C21)/SQRT(1+$E$1-$C$1)</f>
        <v>0.47134688015002452</v>
      </c>
      <c r="F21" s="26">
        <f>AVERAGE('2010:2024'!D21)</f>
        <v>8.5921597030589592</v>
      </c>
      <c r="G21" s="33">
        <f>STDEV('2010:2024'!D21)/SQRT(1+$E$1-$C$1)</f>
        <v>0.33521813315536625</v>
      </c>
      <c r="H21" s="26">
        <f>MAX('2010:2024'!E21)</f>
        <v>23.75</v>
      </c>
      <c r="I21" s="26">
        <f>MIN('2010:2024'!G21)</f>
        <v>-6.94</v>
      </c>
      <c r="J21" s="26">
        <f>AVERAGE('2010:2024'!I21)</f>
        <v>82.818251749946285</v>
      </c>
      <c r="K21" s="33">
        <f>STDEV('2010:2024'!I21)/SQRT(1+$E$1-$C$1)</f>
        <v>0.8874972245180357</v>
      </c>
      <c r="L21" s="26">
        <f>AVERAGE('2010:2024'!J21)</f>
        <v>191.09133333333335</v>
      </c>
      <c r="M21" s="33">
        <f>STDEV('2010:2024'!J21)/SQRT(1+$E$1-$C$1)</f>
        <v>5.4325006262280038</v>
      </c>
      <c r="N21" s="26">
        <f>AVERAGE('2010:2024'!K21)</f>
        <v>1.2201160808439002</v>
      </c>
      <c r="O21" s="33">
        <f>STDEV('2010:2024'!K21)/SQRT(1+$E$1-$C$1)</f>
        <v>3.9814361013585174E-2</v>
      </c>
      <c r="P21" s="26">
        <f>AVERAGE('2010:2024'!N21)</f>
        <v>61.329733333333344</v>
      </c>
      <c r="Q21" s="33">
        <f>STDEV('2010:2024'!N21)/SQRT(1+$E$1-$C$1)</f>
        <v>8.7136330116425711</v>
      </c>
      <c r="R21" s="26">
        <f>AVERAGE('2010:2024'!O21)</f>
        <v>18.266666666666666</v>
      </c>
      <c r="S21" s="33">
        <f>STDEV('2010:2024'!O21)/SQRT(1+$E$1-$C$1)</f>
        <v>0.75886297568995698</v>
      </c>
      <c r="T21" s="26">
        <f>AVERAGE('2010:2024'!R21)</f>
        <v>9.6706645867361569</v>
      </c>
      <c r="U21" s="33">
        <f>STDEV('2010:2024'!R21)/SQRT(1+$E$1-$C$1)</f>
        <v>0.28851326853940806</v>
      </c>
      <c r="V21" s="26">
        <f>AVERAGE('2010:2024'!S21)</f>
        <v>24.289289528446329</v>
      </c>
      <c r="W21" s="33">
        <f>STDEV('2010:2024'!S21)/SQRT(1+$E$1-$C$1)</f>
        <v>1.3790442582365106</v>
      </c>
      <c r="Y21">
        <f>MAX('2010:2024'!N21)</f>
        <v>123.6</v>
      </c>
      <c r="Z21">
        <f>MIN('2010:2024'!N21)</f>
        <v>20.199999999999992</v>
      </c>
    </row>
    <row r="22" spans="1:26" ht="13.5" thickBot="1" x14ac:dyDescent="0.25">
      <c r="A22" s="10" t="s">
        <v>34</v>
      </c>
      <c r="B22" s="11">
        <f>AVERAGE('2010:2024'!B22)</f>
        <v>1.7498709677419355</v>
      </c>
      <c r="C22" s="35">
        <f>STDEV('2010:2024'!B22)/SQRT(1+$E$1-$C$1)</f>
        <v>0.2881828536500774</v>
      </c>
      <c r="D22" s="11">
        <f>AVERAGE('2010:2024'!C22)</f>
        <v>10.426348387096773</v>
      </c>
      <c r="E22" s="35">
        <f>STDEV('2010:2024'!C22)/SQRT(1+$E$1-$C$1)</f>
        <v>0.34124512222063308</v>
      </c>
      <c r="F22" s="11">
        <f>AVERAGE('2010:2024'!D22)</f>
        <v>5.6583253136200709</v>
      </c>
      <c r="G22" s="35">
        <f>STDEV('2010:2024'!D22)/SQRT(1+$E$1-$C$1)</f>
        <v>0.2835236185312151</v>
      </c>
      <c r="H22" s="11">
        <f>MAX('2010:2024'!E22)</f>
        <v>19.53</v>
      </c>
      <c r="I22" s="11">
        <f>MIN('2010:2024'!G22)</f>
        <v>-6.13</v>
      </c>
      <c r="J22" s="11">
        <f>AVERAGE('2010:2024'!I22)</f>
        <v>84.969182885304676</v>
      </c>
      <c r="K22" s="35">
        <f>STDEV('2010:2024'!I22)/SQRT(1+$E$1-$C$1)</f>
        <v>0.96962981644263668</v>
      </c>
      <c r="L22" s="11">
        <f>AVERAGE('2010:2024'!J22)</f>
        <v>159.06796132207046</v>
      </c>
      <c r="M22" s="35">
        <f>STDEV('2010:2024'!J22)/SQRT(1+$E$1-$C$1)</f>
        <v>3.9250139194548819</v>
      </c>
      <c r="N22" s="11">
        <f>AVERAGE('2010:2024'!K22)</f>
        <v>1.1699063535172458</v>
      </c>
      <c r="O22" s="35">
        <f>STDEV('2010:2024'!K22)/SQRT(1+$E$1-$C$1)</f>
        <v>5.6804754261830161E-2</v>
      </c>
      <c r="P22" s="11">
        <f>AVERAGE('2010:2024'!N22)</f>
        <v>31.180266666666668</v>
      </c>
      <c r="Q22" s="35">
        <f>STDEV('2010:2024'!N22)/SQRT(1+$E$1-$C$1)</f>
        <v>4.0530304799139039</v>
      </c>
      <c r="R22" s="11">
        <f>AVERAGE('2010:2024'!O22)</f>
        <v>17.066666666666666</v>
      </c>
      <c r="S22" s="35">
        <f>STDEV('2010:2024'!O22)/SQRT(1+$E$1-$C$1)</f>
        <v>1.1358515440667105</v>
      </c>
      <c r="T22" s="11">
        <f>AVERAGE('2010:2024'!R22)</f>
        <v>6.1834352150537635</v>
      </c>
      <c r="U22" s="35">
        <f>STDEV('2010:2024'!R22)/SQRT(1+$E$1-$C$1)</f>
        <v>0.27934761022325338</v>
      </c>
      <c r="V22" s="11">
        <f>AVERAGE('2010:2024'!S22)</f>
        <v>17.584842918018026</v>
      </c>
      <c r="W22" s="35">
        <f>STDEV('2010:2024'!S22)/SQRT(1+$E$1-$C$1)</f>
        <v>1.3590073855587486</v>
      </c>
      <c r="Y22" s="51">
        <f>MAX('2010:2024'!N22)</f>
        <v>55.400000000000013</v>
      </c>
      <c r="Z22" s="51">
        <f>MIN('2010:2024'!N22)</f>
        <v>5</v>
      </c>
    </row>
    <row r="23" spans="1:26" ht="13.5" thickTop="1" x14ac:dyDescent="0.2">
      <c r="A23" s="4" t="s">
        <v>35</v>
      </c>
      <c r="B23" s="36">
        <f>AVERAGE(B11:B22)</f>
        <v>6.8654397639490909</v>
      </c>
      <c r="C23" s="36"/>
      <c r="D23" s="36">
        <f>AVERAGE(D11:D22)</f>
        <v>19.196091985422445</v>
      </c>
      <c r="E23" s="36"/>
      <c r="F23" s="36">
        <f>AVERAGE(F11:F22)</f>
        <v>12.582685752569441</v>
      </c>
      <c r="G23" s="36"/>
      <c r="H23" s="36">
        <f>MAX(H11:H22)</f>
        <v>42.01</v>
      </c>
      <c r="I23" s="36">
        <f>MIN(I11:I22)</f>
        <v>-6.94</v>
      </c>
      <c r="J23" s="36">
        <f>AVERAGE(J11:J22)</f>
        <v>72.96116280391746</v>
      </c>
      <c r="K23" s="37"/>
      <c r="L23" s="38">
        <f>SUM(L11:L22)</f>
        <v>5276.6959708458817</v>
      </c>
      <c r="M23" s="38"/>
      <c r="N23" s="36">
        <f>AVERAGE(N11:N22)</f>
        <v>1.3862480008182194</v>
      </c>
      <c r="O23" s="36"/>
      <c r="P23" s="38">
        <f>SUM(P11:P22)</f>
        <v>487.88383809523822</v>
      </c>
      <c r="Q23" s="36"/>
      <c r="R23" s="38">
        <f>SUM(R11:R22)</f>
        <v>147.57619047619048</v>
      </c>
      <c r="S23" s="36"/>
      <c r="T23" s="36">
        <f>AVERAGE(T11:T22)</f>
        <v>14.656888817717695</v>
      </c>
      <c r="U23" s="36"/>
      <c r="V23" s="38">
        <f>SUM(V11:V22)</f>
        <v>840.28244681276294</v>
      </c>
      <c r="W23" s="36"/>
      <c r="Y23">
        <f>MAX(Y11:Y22)</f>
        <v>132.30000000000001</v>
      </c>
      <c r="Z23">
        <f>MIN(Z11:Z22)</f>
        <v>0.2</v>
      </c>
    </row>
    <row r="38" spans="2:3" x14ac:dyDescent="0.2">
      <c r="B38" s="5"/>
    </row>
    <row r="39" spans="2:3" x14ac:dyDescent="0.2">
      <c r="C39" s="39"/>
    </row>
    <row r="40" spans="2:3" x14ac:dyDescent="0.2">
      <c r="C40" s="39"/>
    </row>
    <row r="41" spans="2:3" x14ac:dyDescent="0.2">
      <c r="C41" s="39"/>
    </row>
    <row r="42" spans="2:3" x14ac:dyDescent="0.2">
      <c r="C42" s="39"/>
    </row>
    <row r="43" spans="2:3" x14ac:dyDescent="0.2">
      <c r="C43" s="40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F40" sqref="F40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7" t="s">
        <v>70</v>
      </c>
      <c r="B2" s="57" t="s">
        <v>71</v>
      </c>
      <c r="C2" s="5" t="s">
        <v>72</v>
      </c>
    </row>
    <row r="3" spans="1:3" x14ac:dyDescent="0.2">
      <c r="A3" s="58" t="s">
        <v>4</v>
      </c>
      <c r="B3" s="59" t="s">
        <v>55</v>
      </c>
      <c r="C3" t="s">
        <v>73</v>
      </c>
    </row>
    <row r="4" spans="1:3" x14ac:dyDescent="0.2">
      <c r="A4" s="58" t="s">
        <v>5</v>
      </c>
      <c r="B4" s="59" t="s">
        <v>55</v>
      </c>
      <c r="C4" t="s">
        <v>74</v>
      </c>
    </row>
    <row r="5" spans="1:3" x14ac:dyDescent="0.2">
      <c r="A5" s="58" t="s">
        <v>6</v>
      </c>
      <c r="B5" s="59" t="s">
        <v>55</v>
      </c>
      <c r="C5" t="s">
        <v>75</v>
      </c>
    </row>
    <row r="6" spans="1:3" x14ac:dyDescent="0.2">
      <c r="A6" s="58" t="s">
        <v>7</v>
      </c>
      <c r="B6" s="59" t="s">
        <v>55</v>
      </c>
      <c r="C6" t="s">
        <v>76</v>
      </c>
    </row>
    <row r="7" spans="1:3" x14ac:dyDescent="0.2">
      <c r="A7" s="58" t="s">
        <v>8</v>
      </c>
      <c r="B7" s="59"/>
      <c r="C7" t="s">
        <v>77</v>
      </c>
    </row>
    <row r="8" spans="1:3" x14ac:dyDescent="0.2">
      <c r="A8" s="58" t="s">
        <v>9</v>
      </c>
      <c r="B8" s="59" t="s">
        <v>55</v>
      </c>
      <c r="C8" t="s">
        <v>78</v>
      </c>
    </row>
    <row r="9" spans="1:3" x14ac:dyDescent="0.2">
      <c r="A9" s="58" t="s">
        <v>8</v>
      </c>
      <c r="B9" s="59"/>
      <c r="C9" t="s">
        <v>79</v>
      </c>
    </row>
    <row r="10" spans="1:3" x14ac:dyDescent="0.2">
      <c r="A10" s="58" t="s">
        <v>10</v>
      </c>
      <c r="B10" s="59" t="s">
        <v>80</v>
      </c>
      <c r="C10" t="s">
        <v>81</v>
      </c>
    </row>
    <row r="11" spans="1:3" x14ac:dyDescent="0.2">
      <c r="A11" s="58" t="s">
        <v>11</v>
      </c>
      <c r="B11" s="59" t="s">
        <v>20</v>
      </c>
      <c r="C11" t="s">
        <v>82</v>
      </c>
    </row>
    <row r="12" spans="1:3" x14ac:dyDescent="0.2">
      <c r="A12" s="58" t="s">
        <v>12</v>
      </c>
      <c r="B12" s="59" t="s">
        <v>21</v>
      </c>
      <c r="C12" t="s">
        <v>83</v>
      </c>
    </row>
    <row r="13" spans="1:3" x14ac:dyDescent="0.2">
      <c r="A13" s="58" t="s">
        <v>84</v>
      </c>
      <c r="B13" s="59" t="s">
        <v>21</v>
      </c>
      <c r="C13" t="s">
        <v>85</v>
      </c>
    </row>
    <row r="14" spans="1:3" x14ac:dyDescent="0.2">
      <c r="A14" s="58" t="s">
        <v>8</v>
      </c>
      <c r="B14" s="59"/>
      <c r="C14" t="s">
        <v>86</v>
      </c>
    </row>
    <row r="15" spans="1:3" x14ac:dyDescent="0.2">
      <c r="A15" s="58" t="s">
        <v>14</v>
      </c>
      <c r="B15" s="59" t="s">
        <v>62</v>
      </c>
      <c r="C15" t="s">
        <v>87</v>
      </c>
    </row>
    <row r="16" spans="1:3" x14ac:dyDescent="0.2">
      <c r="A16" s="58" t="s">
        <v>15</v>
      </c>
      <c r="B16" s="59"/>
      <c r="C16" t="s">
        <v>88</v>
      </c>
    </row>
    <row r="17" spans="1:4" x14ac:dyDescent="0.2">
      <c r="A17" s="58" t="s">
        <v>16</v>
      </c>
      <c r="B17" s="59" t="s">
        <v>62</v>
      </c>
      <c r="C17" t="s">
        <v>89</v>
      </c>
    </row>
    <row r="18" spans="1:4" x14ac:dyDescent="0.2">
      <c r="A18" s="58" t="s">
        <v>8</v>
      </c>
      <c r="B18" s="59"/>
      <c r="C18" t="s">
        <v>90</v>
      </c>
    </row>
    <row r="19" spans="1:4" x14ac:dyDescent="0.2">
      <c r="A19" s="58" t="s">
        <v>53</v>
      </c>
      <c r="B19" s="25" t="s">
        <v>18</v>
      </c>
      <c r="C19" t="s">
        <v>91</v>
      </c>
    </row>
    <row r="20" spans="1:4" x14ac:dyDescent="0.2">
      <c r="A20" s="58" t="s">
        <v>92</v>
      </c>
      <c r="B20" s="59" t="s">
        <v>62</v>
      </c>
      <c r="C20" t="s">
        <v>93</v>
      </c>
      <c r="D20" t="s">
        <v>94</v>
      </c>
    </row>
    <row r="24" spans="1:4" x14ac:dyDescent="0.2">
      <c r="A24" s="14"/>
      <c r="B24" s="14"/>
    </row>
    <row r="25" spans="1:4" x14ac:dyDescent="0.2">
      <c r="A25" s="6"/>
      <c r="B25" s="6"/>
    </row>
    <row r="26" spans="1:4" x14ac:dyDescent="0.2">
      <c r="A26" s="6"/>
      <c r="B26" s="6"/>
    </row>
    <row r="27" spans="1:4" x14ac:dyDescent="0.2">
      <c r="A27" s="6"/>
      <c r="B27" s="6"/>
    </row>
    <row r="28" spans="1:4" x14ac:dyDescent="0.2">
      <c r="A28" s="6"/>
      <c r="B28" s="6"/>
    </row>
    <row r="29" spans="1:4" x14ac:dyDescent="0.2">
      <c r="A29" s="6"/>
      <c r="B29" s="6"/>
    </row>
    <row r="30" spans="1:4" x14ac:dyDescent="0.2">
      <c r="A30" s="14"/>
      <c r="B30" s="14"/>
    </row>
    <row r="31" spans="1:4" x14ac:dyDescent="0.2">
      <c r="A31" s="6"/>
      <c r="B31" s="6"/>
    </row>
    <row r="32" spans="1:4" x14ac:dyDescent="0.2">
      <c r="A32" s="6"/>
    </row>
    <row r="33" spans="1:2" x14ac:dyDescent="0.2">
      <c r="A33" s="6"/>
    </row>
    <row r="34" spans="1:2" x14ac:dyDescent="0.2">
      <c r="A34" s="6"/>
      <c r="B3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L40" sqref="L40"/>
    </sheetView>
  </sheetViews>
  <sheetFormatPr baseColWidth="10" defaultRowHeight="12.75" x14ac:dyDescent="0.2"/>
  <cols>
    <col min="2" max="2" width="6.140625" customWidth="1"/>
    <col min="3" max="4" width="7.7109375" bestFit="1" customWidth="1"/>
    <col min="5" max="5" width="6.5703125" bestFit="1" customWidth="1"/>
    <col min="6" max="6" width="7.5703125" customWidth="1"/>
    <col min="7" max="7" width="5.7109375" customWidth="1"/>
    <col min="8" max="8" width="7.5703125" customWidth="1"/>
    <col min="9" max="9" width="7.7109375" bestFit="1" customWidth="1"/>
    <col min="10" max="11" width="7.5703125" customWidth="1"/>
    <col min="12" max="12" width="8.28515625" bestFit="1" customWidth="1"/>
    <col min="13" max="13" width="7.7109375" bestFit="1" customWidth="1"/>
    <col min="14" max="14" width="5.7109375" bestFit="1" customWidth="1"/>
    <col min="15" max="15" width="7.85546875" bestFit="1" customWidth="1"/>
    <col min="16" max="16" width="5.5703125" bestFit="1" customWidth="1"/>
    <col min="17" max="17" width="7.7109375" bestFit="1" customWidth="1"/>
    <col min="18" max="18" width="6.5703125" customWidth="1"/>
    <col min="19" max="19" width="11.5703125" bestFit="1" customWidth="1"/>
  </cols>
  <sheetData>
    <row r="1" spans="1:20" x14ac:dyDescent="0.2">
      <c r="B1" s="4" t="s">
        <v>46</v>
      </c>
    </row>
    <row r="2" spans="1:20" x14ac:dyDescent="0.2">
      <c r="B2" s="4" t="s">
        <v>1</v>
      </c>
    </row>
    <row r="3" spans="1:20" x14ac:dyDescent="0.2">
      <c r="B3" s="5" t="s">
        <v>2</v>
      </c>
    </row>
    <row r="4" spans="1:20" x14ac:dyDescent="0.2">
      <c r="B4" s="6"/>
    </row>
    <row r="5" spans="1:20" x14ac:dyDescent="0.2">
      <c r="B5" s="6"/>
    </row>
    <row r="6" spans="1:20" x14ac:dyDescent="0.2">
      <c r="B6" s="4" t="s">
        <v>3</v>
      </c>
    </row>
    <row r="7" spans="1:20" x14ac:dyDescent="0.2">
      <c r="B7" s="4" t="s">
        <v>56</v>
      </c>
    </row>
    <row r="9" spans="1:20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20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20" x14ac:dyDescent="0.2">
      <c r="A11" s="4" t="s">
        <v>23</v>
      </c>
      <c r="B11" s="1">
        <v>0.7661290322580645</v>
      </c>
      <c r="C11" s="1">
        <v>8.74</v>
      </c>
      <c r="D11" s="1">
        <v>4.5730309139784939</v>
      </c>
      <c r="E11" s="1">
        <v>16.91</v>
      </c>
      <c r="F11" s="2">
        <v>42011</v>
      </c>
      <c r="G11" s="1">
        <v>-5.12</v>
      </c>
      <c r="H11" s="2">
        <v>42031</v>
      </c>
      <c r="I11" s="1">
        <v>82.578138440860201</v>
      </c>
      <c r="J11" s="1">
        <v>171.43</v>
      </c>
      <c r="K11" s="1">
        <v>1.1526008064516129</v>
      </c>
      <c r="L11" s="1">
        <v>12.64</v>
      </c>
      <c r="M11" s="2">
        <v>42012</v>
      </c>
      <c r="N11" s="1">
        <v>28</v>
      </c>
      <c r="O11" s="3">
        <v>12</v>
      </c>
      <c r="P11" s="1">
        <v>7.8</v>
      </c>
      <c r="Q11" s="2">
        <v>42034</v>
      </c>
      <c r="R11" s="1">
        <v>5.0219825268817191</v>
      </c>
      <c r="S11" s="1">
        <v>20.728177895236222</v>
      </c>
    </row>
    <row r="12" spans="1:20" x14ac:dyDescent="0.2">
      <c r="A12" s="4" t="s">
        <v>24</v>
      </c>
      <c r="B12" s="1">
        <v>1.0910714285714285</v>
      </c>
      <c r="C12" s="1">
        <v>11.9925</v>
      </c>
      <c r="D12" s="1">
        <v>6.0945089285714271</v>
      </c>
      <c r="E12" s="1">
        <v>19.84</v>
      </c>
      <c r="F12" s="2">
        <v>41695</v>
      </c>
      <c r="G12" s="1">
        <v>-2.84</v>
      </c>
      <c r="H12" s="2">
        <v>41683</v>
      </c>
      <c r="I12" s="1">
        <v>76.232075892857139</v>
      </c>
      <c r="J12" s="1">
        <v>248.77</v>
      </c>
      <c r="K12" s="1">
        <v>1.4310119047619048</v>
      </c>
      <c r="L12" s="1">
        <v>13.92</v>
      </c>
      <c r="M12" s="2">
        <v>41692</v>
      </c>
      <c r="N12" s="1">
        <v>35.200000000000003</v>
      </c>
      <c r="O12" s="3">
        <v>12</v>
      </c>
      <c r="P12" s="1">
        <v>10.8</v>
      </c>
      <c r="Q12" s="2">
        <v>41698</v>
      </c>
      <c r="R12" s="1">
        <v>6.1852232142857142</v>
      </c>
      <c r="S12" s="1">
        <v>33.443308685226064</v>
      </c>
    </row>
    <row r="13" spans="1:20" x14ac:dyDescent="0.2">
      <c r="A13" s="4" t="s">
        <v>25</v>
      </c>
      <c r="B13" s="1">
        <v>3.5570967741935484</v>
      </c>
      <c r="C13" s="1">
        <v>13.163548387096775</v>
      </c>
      <c r="D13" s="1">
        <v>8.0655241935483879</v>
      </c>
      <c r="E13" s="1">
        <v>22.58</v>
      </c>
      <c r="F13" s="2">
        <v>41729</v>
      </c>
      <c r="G13" s="1">
        <v>-1.36</v>
      </c>
      <c r="H13" s="2">
        <v>41704</v>
      </c>
      <c r="I13" s="1">
        <v>76.728239247311834</v>
      </c>
      <c r="J13" s="1">
        <v>369.34</v>
      </c>
      <c r="K13" s="1">
        <v>2.2413575268817199</v>
      </c>
      <c r="L13" s="1">
        <v>14.9</v>
      </c>
      <c r="M13" s="2">
        <v>41709</v>
      </c>
      <c r="N13" s="1">
        <v>34.799999999999997</v>
      </c>
      <c r="O13" s="3">
        <v>14</v>
      </c>
      <c r="P13" s="1">
        <v>8.8000000000000007</v>
      </c>
      <c r="Q13" s="2">
        <v>41713</v>
      </c>
      <c r="R13" s="1">
        <v>9.0610887096774189</v>
      </c>
      <c r="S13" s="1">
        <v>59.452206630197054</v>
      </c>
    </row>
    <row r="14" spans="1:20" x14ac:dyDescent="0.2">
      <c r="A14" s="4" t="s">
        <v>26</v>
      </c>
      <c r="B14" s="1">
        <v>6.9339999999999993</v>
      </c>
      <c r="C14" s="1">
        <v>19.484333333333328</v>
      </c>
      <c r="D14" s="1">
        <v>12.913696006409008</v>
      </c>
      <c r="E14" s="1">
        <v>29.61</v>
      </c>
      <c r="F14" s="2">
        <v>41737</v>
      </c>
      <c r="G14" s="1">
        <v>0.92</v>
      </c>
      <c r="H14" s="2">
        <v>41742</v>
      </c>
      <c r="I14" s="1">
        <v>73.02769886363636</v>
      </c>
      <c r="J14" s="1">
        <v>549.91999999999996</v>
      </c>
      <c r="K14" s="1">
        <v>1.8171569444444444</v>
      </c>
      <c r="L14" s="1">
        <v>14.41</v>
      </c>
      <c r="M14" s="2">
        <v>41750</v>
      </c>
      <c r="N14" s="1">
        <v>47.8</v>
      </c>
      <c r="O14" s="3">
        <v>9</v>
      </c>
      <c r="P14" s="1">
        <v>15.6</v>
      </c>
      <c r="Q14" s="2">
        <v>41753</v>
      </c>
      <c r="R14" s="1">
        <v>15.427872685185182</v>
      </c>
      <c r="S14" s="1">
        <v>94.026775009115354</v>
      </c>
      <c r="T14" s="23"/>
    </row>
    <row r="15" spans="1:20" x14ac:dyDescent="0.2">
      <c r="A15" s="4" t="s">
        <v>27</v>
      </c>
      <c r="B15" s="1">
        <v>9.1609677419354849</v>
      </c>
      <c r="C15" s="1">
        <v>22.721935483870968</v>
      </c>
      <c r="D15" s="1">
        <v>15.633749999999999</v>
      </c>
      <c r="E15" s="1">
        <v>32.229999999999997</v>
      </c>
      <c r="F15" s="2">
        <v>41784</v>
      </c>
      <c r="G15" s="1">
        <v>4.82</v>
      </c>
      <c r="H15" s="2">
        <v>41775</v>
      </c>
      <c r="I15" s="1">
        <v>73.303010752688166</v>
      </c>
      <c r="J15" s="1">
        <v>635.57000000000005</v>
      </c>
      <c r="K15" s="1">
        <v>1.5976411290322579</v>
      </c>
      <c r="L15" s="1">
        <v>13.72</v>
      </c>
      <c r="M15" s="2">
        <v>41770</v>
      </c>
      <c r="N15" s="1">
        <v>44.2</v>
      </c>
      <c r="O15" s="3">
        <v>11</v>
      </c>
      <c r="P15" s="1">
        <v>18</v>
      </c>
      <c r="Q15" s="2">
        <v>41788</v>
      </c>
      <c r="R15" s="1">
        <v>19.101431451612907</v>
      </c>
      <c r="S15" s="1">
        <v>120.04508848994718</v>
      </c>
    </row>
    <row r="16" spans="1:20" x14ac:dyDescent="0.2">
      <c r="A16" s="4" t="s">
        <v>28</v>
      </c>
      <c r="B16" s="1">
        <v>11.213333333333335</v>
      </c>
      <c r="C16" s="1">
        <v>24.418333333333333</v>
      </c>
      <c r="D16" s="1">
        <v>17.333472222222223</v>
      </c>
      <c r="E16" s="1">
        <v>36.31</v>
      </c>
      <c r="F16" s="2">
        <v>41816</v>
      </c>
      <c r="G16" s="1">
        <v>6.09</v>
      </c>
      <c r="H16" s="2">
        <v>41791</v>
      </c>
      <c r="I16" s="1">
        <v>68.897819444444423</v>
      </c>
      <c r="J16" s="1">
        <v>655.96</v>
      </c>
      <c r="K16" s="1">
        <v>1.4675555555555557</v>
      </c>
      <c r="L16" s="1">
        <v>10.88</v>
      </c>
      <c r="M16" s="2">
        <v>41791</v>
      </c>
      <c r="N16" s="1">
        <v>25.2</v>
      </c>
      <c r="O16" s="3">
        <v>8</v>
      </c>
      <c r="P16" s="1">
        <v>9.8000000000000007</v>
      </c>
      <c r="Q16" s="2">
        <v>41796</v>
      </c>
      <c r="R16" s="1">
        <v>21.251604166666667</v>
      </c>
      <c r="S16" s="1">
        <v>128.62755784219382</v>
      </c>
    </row>
    <row r="17" spans="1:20" x14ac:dyDescent="0.2">
      <c r="A17" s="4" t="s">
        <v>29</v>
      </c>
      <c r="B17" s="1">
        <v>11.94</v>
      </c>
      <c r="C17" s="1">
        <v>26.144193548387097</v>
      </c>
      <c r="D17" s="1">
        <v>18.609220430107531</v>
      </c>
      <c r="E17" s="1">
        <v>34.43</v>
      </c>
      <c r="F17" s="2">
        <v>41822</v>
      </c>
      <c r="G17" s="1">
        <v>7.3</v>
      </c>
      <c r="H17" s="2">
        <v>41828</v>
      </c>
      <c r="I17" s="1">
        <v>65.70944220430107</v>
      </c>
      <c r="J17" s="1">
        <v>693.99</v>
      </c>
      <c r="K17" s="1">
        <v>1.5051075268817207</v>
      </c>
      <c r="L17" s="1">
        <v>10.29</v>
      </c>
      <c r="M17" s="2">
        <v>41839</v>
      </c>
      <c r="N17" s="1">
        <v>31.8</v>
      </c>
      <c r="O17" s="3">
        <v>6</v>
      </c>
      <c r="P17" s="1">
        <v>12.2</v>
      </c>
      <c r="Q17" s="2">
        <v>41839</v>
      </c>
      <c r="R17" s="1">
        <v>23.622318548387096</v>
      </c>
      <c r="S17" s="1">
        <v>139.65098251716637</v>
      </c>
    </row>
    <row r="18" spans="1:20" x14ac:dyDescent="0.2">
      <c r="A18" s="4" t="s">
        <v>30</v>
      </c>
      <c r="B18" s="1">
        <v>13.54451612903226</v>
      </c>
      <c r="C18" s="1">
        <v>29.882258064516126</v>
      </c>
      <c r="D18" s="1">
        <v>21.070991620910544</v>
      </c>
      <c r="E18" s="1">
        <v>37.36</v>
      </c>
      <c r="F18" s="2">
        <v>41871</v>
      </c>
      <c r="G18" s="1">
        <v>7.16</v>
      </c>
      <c r="H18" s="2">
        <v>41879</v>
      </c>
      <c r="I18" s="1">
        <v>62.110870510180746</v>
      </c>
      <c r="J18" s="1">
        <v>686.86</v>
      </c>
      <c r="K18" s="1">
        <v>1.5457705616563715</v>
      </c>
      <c r="L18" s="1">
        <v>13.13</v>
      </c>
      <c r="M18" s="2">
        <v>41853</v>
      </c>
      <c r="N18" s="1">
        <v>11.6</v>
      </c>
      <c r="O18" s="3">
        <v>6</v>
      </c>
      <c r="P18" s="1">
        <v>7.4</v>
      </c>
      <c r="Q18" s="2">
        <v>41870</v>
      </c>
      <c r="R18" s="1">
        <v>26.79277582361016</v>
      </c>
      <c r="S18" s="1">
        <v>148.29586970841859</v>
      </c>
    </row>
    <row r="19" spans="1:20" x14ac:dyDescent="0.2">
      <c r="A19" s="4" t="s">
        <v>31</v>
      </c>
      <c r="B19" s="1">
        <v>11.55433333333333</v>
      </c>
      <c r="C19" s="1">
        <v>26.829000000000001</v>
      </c>
      <c r="D19" s="1">
        <v>18.447180555555558</v>
      </c>
      <c r="E19" s="1">
        <v>34.090000000000003</v>
      </c>
      <c r="F19" s="2">
        <v>41892</v>
      </c>
      <c r="G19" s="1">
        <v>6.69</v>
      </c>
      <c r="H19" s="2">
        <v>41902</v>
      </c>
      <c r="I19" s="1">
        <v>69.385298611111111</v>
      </c>
      <c r="J19" s="1">
        <v>523.72</v>
      </c>
      <c r="K19" s="1">
        <v>1.1915208333333331</v>
      </c>
      <c r="L19" s="1">
        <v>12.35</v>
      </c>
      <c r="M19" s="2">
        <v>41911</v>
      </c>
      <c r="N19" s="1">
        <v>36</v>
      </c>
      <c r="O19" s="3">
        <v>8</v>
      </c>
      <c r="P19" s="1">
        <v>22</v>
      </c>
      <c r="Q19" s="2">
        <v>41885</v>
      </c>
      <c r="R19" s="1">
        <v>21.649020833333335</v>
      </c>
      <c r="S19" s="1">
        <v>98.043588374000606</v>
      </c>
    </row>
    <row r="20" spans="1:20" x14ac:dyDescent="0.2">
      <c r="A20" s="4" t="s">
        <v>32</v>
      </c>
      <c r="B20" s="1">
        <v>5.8793548387096779</v>
      </c>
      <c r="C20" s="1">
        <v>21.423548387096769</v>
      </c>
      <c r="D20" s="1">
        <v>13.24065188172043</v>
      </c>
      <c r="E20" s="1">
        <v>29.73</v>
      </c>
      <c r="F20" s="2">
        <v>41923</v>
      </c>
      <c r="G20" s="1">
        <v>-0.77</v>
      </c>
      <c r="H20" s="2">
        <v>41934</v>
      </c>
      <c r="I20" s="1">
        <v>67.657896505376328</v>
      </c>
      <c r="J20" s="1">
        <v>396.47</v>
      </c>
      <c r="K20" s="1">
        <v>1.238051075268817</v>
      </c>
      <c r="L20" s="1">
        <v>14.5</v>
      </c>
      <c r="M20" s="2">
        <v>41938</v>
      </c>
      <c r="N20" s="1">
        <v>14.8</v>
      </c>
      <c r="O20" s="3">
        <v>7</v>
      </c>
      <c r="P20" s="1">
        <v>7.6</v>
      </c>
      <c r="Q20" s="2">
        <v>41939</v>
      </c>
      <c r="R20" s="1">
        <v>16.040860215053762</v>
      </c>
      <c r="S20" s="1">
        <v>63.556430150866383</v>
      </c>
    </row>
    <row r="21" spans="1:20" x14ac:dyDescent="0.2">
      <c r="A21" s="4" t="s">
        <v>33</v>
      </c>
      <c r="B21" s="1">
        <v>5.6626666666666656</v>
      </c>
      <c r="C21" s="1">
        <v>14.091333333333333</v>
      </c>
      <c r="D21" s="1">
        <v>9.6245972222222189</v>
      </c>
      <c r="E21" s="1">
        <v>19.39</v>
      </c>
      <c r="F21" s="2">
        <v>41945</v>
      </c>
      <c r="G21" s="1">
        <v>-0.43</v>
      </c>
      <c r="H21" s="2">
        <v>41973</v>
      </c>
      <c r="I21" s="1">
        <v>86.540826388888888</v>
      </c>
      <c r="J21" s="1">
        <v>181.59</v>
      </c>
      <c r="K21" s="1">
        <v>1.4600208333333333</v>
      </c>
      <c r="L21" s="1">
        <v>13.43</v>
      </c>
      <c r="M21" s="2">
        <v>41945</v>
      </c>
      <c r="N21" s="1">
        <v>55.8</v>
      </c>
      <c r="O21" s="3">
        <v>16</v>
      </c>
      <c r="P21" s="1">
        <v>24</v>
      </c>
      <c r="Q21" s="2">
        <v>41948</v>
      </c>
      <c r="R21" s="1">
        <v>10.438930555555556</v>
      </c>
      <c r="S21" s="1">
        <v>25.940505479294195</v>
      </c>
    </row>
    <row r="22" spans="1:20" ht="13.5" thickBot="1" x14ac:dyDescent="0.25">
      <c r="A22" s="10" t="s">
        <v>34</v>
      </c>
      <c r="B22" s="11">
        <v>1.8893548387096772</v>
      </c>
      <c r="C22" s="11">
        <v>10.818387096774195</v>
      </c>
      <c r="D22" s="11">
        <v>5.9819690860215058</v>
      </c>
      <c r="E22" s="11">
        <v>17.84</v>
      </c>
      <c r="F22" s="12">
        <v>41989</v>
      </c>
      <c r="G22" s="11">
        <v>-3.93</v>
      </c>
      <c r="H22" s="12">
        <v>42000</v>
      </c>
      <c r="I22" s="11">
        <v>82.124388440860216</v>
      </c>
      <c r="J22" s="11">
        <v>163.48341983105701</v>
      </c>
      <c r="K22" s="11">
        <v>1.2677008135113736</v>
      </c>
      <c r="L22" s="11">
        <v>10.39</v>
      </c>
      <c r="M22" s="12">
        <v>41997</v>
      </c>
      <c r="N22" s="11">
        <v>24.4</v>
      </c>
      <c r="O22" s="13">
        <v>12</v>
      </c>
      <c r="P22" s="11">
        <v>8.6</v>
      </c>
      <c r="Q22" s="12">
        <v>41975</v>
      </c>
      <c r="R22" s="11">
        <v>6.0747580645161294</v>
      </c>
      <c r="S22" s="11">
        <v>22.078695278187556</v>
      </c>
      <c r="T22" s="23"/>
    </row>
    <row r="23" spans="1:20" ht="13.5" thickTop="1" x14ac:dyDescent="0.2">
      <c r="A23" s="4" t="s">
        <v>35</v>
      </c>
      <c r="B23" s="1">
        <v>6.9327353430619558</v>
      </c>
      <c r="C23" s="1">
        <v>19.142447580645158</v>
      </c>
      <c r="D23" s="1">
        <v>12.63238275510561</v>
      </c>
      <c r="E23" s="1">
        <v>37.36</v>
      </c>
      <c r="F23" s="2">
        <v>40775</v>
      </c>
      <c r="G23" s="1">
        <v>-5.12</v>
      </c>
      <c r="H23" s="2">
        <v>40570</v>
      </c>
      <c r="I23" s="1">
        <v>73.69130877520972</v>
      </c>
      <c r="J23" s="1">
        <v>5277.1034198310581</v>
      </c>
      <c r="K23" s="1">
        <v>1.4929579592593709</v>
      </c>
      <c r="L23" s="1">
        <v>14.9</v>
      </c>
      <c r="M23" s="2">
        <v>40613</v>
      </c>
      <c r="N23" s="1">
        <v>389.6</v>
      </c>
      <c r="O23" s="3">
        <v>121</v>
      </c>
      <c r="P23" s="1">
        <v>24</v>
      </c>
      <c r="Q23" s="2">
        <v>40852</v>
      </c>
      <c r="R23" s="1">
        <v>15.055655566230469</v>
      </c>
      <c r="S23" s="1">
        <v>953.88918605984941</v>
      </c>
    </row>
    <row r="26" spans="1:20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2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20" x14ac:dyDescent="0.2">
      <c r="A28" s="6"/>
      <c r="B28" s="6" t="s">
        <v>37</v>
      </c>
      <c r="C28" s="6"/>
      <c r="D28" s="6"/>
      <c r="F28" s="6">
        <v>-0.77</v>
      </c>
      <c r="G28" s="6" t="s">
        <v>18</v>
      </c>
      <c r="H28" s="15">
        <v>40838</v>
      </c>
      <c r="I28" s="16"/>
      <c r="J28" s="6"/>
    </row>
    <row r="29" spans="1:20" x14ac:dyDescent="0.2">
      <c r="A29" s="6"/>
      <c r="B29" s="6" t="s">
        <v>38</v>
      </c>
      <c r="C29" s="6"/>
      <c r="D29" s="6"/>
      <c r="F29" s="6">
        <v>-0.36</v>
      </c>
      <c r="G29" s="6" t="s">
        <v>18</v>
      </c>
      <c r="H29" s="15">
        <v>40613</v>
      </c>
      <c r="I29" s="16"/>
      <c r="J29" s="6"/>
    </row>
    <row r="30" spans="1:20" x14ac:dyDescent="0.2">
      <c r="A30" s="6"/>
      <c r="B30" s="6" t="s">
        <v>39</v>
      </c>
      <c r="C30" s="6"/>
      <c r="D30" s="6"/>
      <c r="F30" s="17">
        <v>224</v>
      </c>
      <c r="G30" s="6" t="s">
        <v>40</v>
      </c>
      <c r="H30" s="6"/>
      <c r="I30" s="6"/>
      <c r="J30" s="6"/>
    </row>
    <row r="31" spans="1:2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20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16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13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9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1</v>
      </c>
      <c r="G37" s="6" t="s">
        <v>40</v>
      </c>
      <c r="H37" s="6"/>
      <c r="I37" s="6"/>
      <c r="J37" s="6"/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6.5703125" customWidth="1"/>
  </cols>
  <sheetData>
    <row r="1" spans="1:19" x14ac:dyDescent="0.2">
      <c r="B1" s="4" t="s">
        <v>47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6"/>
    </row>
    <row r="5" spans="1:19" x14ac:dyDescent="0.2">
      <c r="B5" s="6"/>
    </row>
    <row r="6" spans="1:19" x14ac:dyDescent="0.2">
      <c r="B6" s="4" t="s">
        <v>3</v>
      </c>
    </row>
    <row r="7" spans="1:19" x14ac:dyDescent="0.2">
      <c r="B7" s="4" t="s">
        <v>56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1.0080645161290325</v>
      </c>
      <c r="C11" s="1">
        <v>9.3832258064516108</v>
      </c>
      <c r="D11" s="1">
        <v>5.0532795698924735</v>
      </c>
      <c r="E11" s="1">
        <v>15.54</v>
      </c>
      <c r="F11" s="2">
        <v>42023</v>
      </c>
      <c r="G11" s="1">
        <v>-5.88</v>
      </c>
      <c r="H11" s="2">
        <v>42015</v>
      </c>
      <c r="I11" s="1">
        <v>85.039334677419362</v>
      </c>
      <c r="J11" s="1">
        <v>180.21</v>
      </c>
      <c r="K11" s="1">
        <v>1.2255712365591398</v>
      </c>
      <c r="L11" s="1">
        <v>10.58</v>
      </c>
      <c r="M11" s="2">
        <v>42006</v>
      </c>
      <c r="N11" s="1">
        <v>23.6</v>
      </c>
      <c r="O11" s="3">
        <v>13</v>
      </c>
      <c r="P11" s="1">
        <v>8.1999999999999993</v>
      </c>
      <c r="Q11" s="2">
        <v>42020</v>
      </c>
      <c r="R11" s="1">
        <v>5.4801142473118292</v>
      </c>
      <c r="S11" s="1">
        <v>20.42351140164849</v>
      </c>
    </row>
    <row r="12" spans="1:19" x14ac:dyDescent="0.2">
      <c r="A12" s="4" t="s">
        <v>24</v>
      </c>
      <c r="B12" s="1">
        <v>-0.80689655172413799</v>
      </c>
      <c r="C12" s="1">
        <v>7.9534482758620699</v>
      </c>
      <c r="D12" s="1">
        <v>3.1986566091954036</v>
      </c>
      <c r="E12" s="1">
        <v>19.350000000000001</v>
      </c>
      <c r="F12" s="2">
        <v>41699</v>
      </c>
      <c r="G12" s="1">
        <v>-5.14</v>
      </c>
      <c r="H12" s="2">
        <v>41674</v>
      </c>
      <c r="I12" s="1">
        <v>74.910035919540249</v>
      </c>
      <c r="J12" s="1">
        <v>254.98</v>
      </c>
      <c r="K12" s="1">
        <v>1.9516882183908046</v>
      </c>
      <c r="L12" s="1">
        <v>14.41</v>
      </c>
      <c r="M12" s="2">
        <v>41675</v>
      </c>
      <c r="N12" s="1">
        <v>28.8</v>
      </c>
      <c r="O12" s="3">
        <v>10</v>
      </c>
      <c r="P12" s="1">
        <v>11.8</v>
      </c>
      <c r="Q12" s="2">
        <v>41675</v>
      </c>
      <c r="R12" s="1">
        <v>3.9508261494252874</v>
      </c>
      <c r="S12" s="1">
        <v>35.21045320329911</v>
      </c>
    </row>
    <row r="13" spans="1:19" x14ac:dyDescent="0.2">
      <c r="A13" s="4" t="s">
        <v>25</v>
      </c>
      <c r="B13" s="1">
        <v>1.49741935483871</v>
      </c>
      <c r="C13" s="1">
        <v>16.577419354838714</v>
      </c>
      <c r="D13" s="1">
        <v>8.8713709677419352</v>
      </c>
      <c r="E13" s="1">
        <v>23.84</v>
      </c>
      <c r="F13" s="2">
        <v>41712</v>
      </c>
      <c r="G13" s="1">
        <v>-1.51</v>
      </c>
      <c r="H13" s="2">
        <v>41704</v>
      </c>
      <c r="I13" s="1">
        <v>64.088944892473123</v>
      </c>
      <c r="J13" s="1">
        <v>505.29</v>
      </c>
      <c r="K13" s="1">
        <v>1.7106518817204297</v>
      </c>
      <c r="L13" s="1">
        <v>12.45</v>
      </c>
      <c r="M13" s="2">
        <v>41724</v>
      </c>
      <c r="N13" s="1">
        <v>10</v>
      </c>
      <c r="O13" s="3">
        <v>7</v>
      </c>
      <c r="P13" s="1">
        <v>5.6</v>
      </c>
      <c r="Q13" s="2">
        <v>41719</v>
      </c>
      <c r="R13" s="1">
        <v>9.9562970430107516</v>
      </c>
      <c r="S13" s="1">
        <v>78.452878807701907</v>
      </c>
    </row>
    <row r="14" spans="1:19" x14ac:dyDescent="0.2">
      <c r="A14" s="4" t="s">
        <v>26</v>
      </c>
      <c r="B14" s="1">
        <v>4.2743333333333329</v>
      </c>
      <c r="C14" s="1">
        <v>14.116333333333333</v>
      </c>
      <c r="D14" s="1">
        <v>8.8575486111111097</v>
      </c>
      <c r="E14" s="1">
        <v>22.98</v>
      </c>
      <c r="F14" s="2">
        <v>41738</v>
      </c>
      <c r="G14" s="1">
        <v>-0.43</v>
      </c>
      <c r="H14" s="2">
        <v>41746</v>
      </c>
      <c r="I14" s="1">
        <v>76.344222222222214</v>
      </c>
      <c r="J14" s="1">
        <v>391.03</v>
      </c>
      <c r="K14" s="1">
        <v>1.876340277777778</v>
      </c>
      <c r="L14" s="1">
        <v>18.91</v>
      </c>
      <c r="M14" s="2">
        <v>41739</v>
      </c>
      <c r="N14" s="1">
        <v>71.599999999999994</v>
      </c>
      <c r="O14" s="3">
        <v>24</v>
      </c>
      <c r="P14" s="1">
        <v>11.6</v>
      </c>
      <c r="Q14" s="2">
        <v>41757</v>
      </c>
      <c r="R14" s="1">
        <v>11.431326388888888</v>
      </c>
      <c r="S14" s="1">
        <v>67.953326876204187</v>
      </c>
    </row>
    <row r="15" spans="1:19" x14ac:dyDescent="0.2">
      <c r="A15" s="4" t="s">
        <v>27</v>
      </c>
      <c r="B15" s="1">
        <v>8.3783870967741922</v>
      </c>
      <c r="C15" s="1">
        <v>22.550967741935484</v>
      </c>
      <c r="D15" s="1">
        <v>15.298400537634407</v>
      </c>
      <c r="E15" s="1">
        <v>31.01</v>
      </c>
      <c r="F15" s="2">
        <v>41790</v>
      </c>
      <c r="G15" s="1">
        <v>1.99</v>
      </c>
      <c r="H15" s="2">
        <v>41761</v>
      </c>
      <c r="I15" s="1">
        <v>69.238124999999997</v>
      </c>
      <c r="J15" s="1">
        <v>709.74</v>
      </c>
      <c r="K15" s="1">
        <v>1.6451814516129033</v>
      </c>
      <c r="L15" s="1">
        <v>10.78</v>
      </c>
      <c r="M15" s="2">
        <v>41776</v>
      </c>
      <c r="N15" s="1">
        <v>34</v>
      </c>
      <c r="O15" s="3">
        <v>13</v>
      </c>
      <c r="P15" s="1">
        <v>14.6</v>
      </c>
      <c r="Q15" s="2">
        <v>41778</v>
      </c>
      <c r="R15" s="1">
        <v>18.583212365591404</v>
      </c>
      <c r="S15" s="1">
        <v>129.54737898087299</v>
      </c>
    </row>
    <row r="16" spans="1:19" x14ac:dyDescent="0.2">
      <c r="A16" s="4" t="s">
        <v>28</v>
      </c>
      <c r="B16" s="1">
        <v>11.934666666666665</v>
      </c>
      <c r="C16" s="1">
        <v>27.964000000000006</v>
      </c>
      <c r="D16" s="1">
        <v>19.499938977541369</v>
      </c>
      <c r="E16" s="1">
        <v>36.11</v>
      </c>
      <c r="F16" s="2">
        <v>41816</v>
      </c>
      <c r="G16" s="1">
        <v>6.68</v>
      </c>
      <c r="H16" s="2">
        <v>41799</v>
      </c>
      <c r="I16" s="1">
        <v>61.803494237588644</v>
      </c>
      <c r="J16" s="1">
        <v>735.44</v>
      </c>
      <c r="K16" s="1">
        <v>1.5516403664302603</v>
      </c>
      <c r="L16" s="1">
        <v>13.62</v>
      </c>
      <c r="M16" s="2">
        <v>41801</v>
      </c>
      <c r="N16" s="1">
        <v>30.8</v>
      </c>
      <c r="O16" s="3">
        <v>5</v>
      </c>
      <c r="P16" s="1">
        <v>12.8</v>
      </c>
      <c r="Q16" s="2">
        <v>41809</v>
      </c>
      <c r="R16" s="1">
        <v>24.756691341607567</v>
      </c>
      <c r="S16" s="1">
        <v>153.65086086953971</v>
      </c>
    </row>
    <row r="17" spans="1:19" x14ac:dyDescent="0.2">
      <c r="A17" s="4" t="s">
        <v>29</v>
      </c>
      <c r="B17" s="1">
        <v>11.983870967741934</v>
      </c>
      <c r="C17" s="1">
        <v>27.989354838709669</v>
      </c>
      <c r="D17" s="1">
        <v>19.455781142759097</v>
      </c>
      <c r="E17" s="1">
        <v>37.770000000000003</v>
      </c>
      <c r="F17" s="2">
        <v>41838</v>
      </c>
      <c r="G17" s="1">
        <v>6.35</v>
      </c>
      <c r="H17" s="2">
        <v>41822</v>
      </c>
      <c r="I17" s="1">
        <v>61.501255433539235</v>
      </c>
      <c r="J17" s="1">
        <v>754.99</v>
      </c>
      <c r="K17" s="1">
        <v>1.6007984442919245</v>
      </c>
      <c r="L17" s="1">
        <v>15.29</v>
      </c>
      <c r="M17" s="2">
        <v>41846</v>
      </c>
      <c r="N17" s="1">
        <v>28.8</v>
      </c>
      <c r="O17" s="3">
        <v>4</v>
      </c>
      <c r="P17" s="1">
        <v>12.4</v>
      </c>
      <c r="Q17" s="2">
        <v>41847</v>
      </c>
      <c r="R17" s="1">
        <v>27.085500028597579</v>
      </c>
      <c r="S17" s="1">
        <v>157.47086279151281</v>
      </c>
    </row>
    <row r="18" spans="1:19" x14ac:dyDescent="0.2">
      <c r="A18" s="4" t="s">
        <v>30</v>
      </c>
      <c r="B18" s="1">
        <v>13.603548387096776</v>
      </c>
      <c r="C18" s="1">
        <v>30.660322580645158</v>
      </c>
      <c r="D18" s="1">
        <v>21.687125993454888</v>
      </c>
      <c r="E18" s="1">
        <v>40.19</v>
      </c>
      <c r="F18" s="2">
        <v>41861</v>
      </c>
      <c r="G18" s="1">
        <v>9.77</v>
      </c>
      <c r="H18" s="2">
        <v>41878</v>
      </c>
      <c r="I18" s="1">
        <v>58.989011512388963</v>
      </c>
      <c r="J18" s="1">
        <v>691.91200000000003</v>
      </c>
      <c r="K18" s="1">
        <v>1.5178762272089765</v>
      </c>
      <c r="L18" s="1">
        <v>12.54</v>
      </c>
      <c r="M18" s="2">
        <v>41869</v>
      </c>
      <c r="N18" s="1">
        <v>11</v>
      </c>
      <c r="O18" s="3">
        <v>4</v>
      </c>
      <c r="P18" s="1">
        <v>8</v>
      </c>
      <c r="Q18" s="2">
        <v>41856</v>
      </c>
      <c r="R18" s="1">
        <v>26.956751402524546</v>
      </c>
      <c r="S18" s="1">
        <v>153.0325806986109</v>
      </c>
    </row>
    <row r="19" spans="1:19" x14ac:dyDescent="0.2">
      <c r="A19" s="4" t="s">
        <v>31</v>
      </c>
      <c r="B19" s="1">
        <v>10.6883</v>
      </c>
      <c r="C19" s="1">
        <v>24.456000000000003</v>
      </c>
      <c r="D19" s="1">
        <v>17.256466489361703</v>
      </c>
      <c r="E19" s="1">
        <v>31.8</v>
      </c>
      <c r="F19" s="2">
        <v>41897</v>
      </c>
      <c r="G19" s="1">
        <v>5.5469999999999997</v>
      </c>
      <c r="H19" s="2">
        <v>41909</v>
      </c>
      <c r="I19" s="1">
        <v>66.209774527186767</v>
      </c>
      <c r="J19" s="1">
        <v>458.58300000000014</v>
      </c>
      <c r="K19" s="1">
        <v>1.4554019946808514</v>
      </c>
      <c r="L19" s="1">
        <v>17.05</v>
      </c>
      <c r="M19" s="2">
        <v>41905</v>
      </c>
      <c r="N19" s="1">
        <v>49.8</v>
      </c>
      <c r="O19" s="3">
        <v>9</v>
      </c>
      <c r="P19" s="1">
        <v>33.799999999999997</v>
      </c>
      <c r="Q19" s="2">
        <v>41911</v>
      </c>
      <c r="R19" s="1">
        <v>22.484825502364064</v>
      </c>
      <c r="S19" s="1">
        <v>92.48985703698537</v>
      </c>
    </row>
    <row r="20" spans="1:19" x14ac:dyDescent="0.2">
      <c r="A20" s="4" t="s">
        <v>32</v>
      </c>
      <c r="B20" s="1">
        <v>7.683870967741937</v>
      </c>
      <c r="C20" s="1">
        <v>18.944193548387094</v>
      </c>
      <c r="D20" s="1">
        <v>12.61436178315412</v>
      </c>
      <c r="E20" s="1">
        <v>28.87</v>
      </c>
      <c r="F20" s="2">
        <v>41920</v>
      </c>
      <c r="G20" s="1">
        <v>-0.70199999999999996</v>
      </c>
      <c r="H20" s="2">
        <v>41941</v>
      </c>
      <c r="I20" s="1">
        <v>82.834988799283167</v>
      </c>
      <c r="J20" s="1">
        <v>331.11</v>
      </c>
      <c r="K20" s="1">
        <v>1.0549283154121865</v>
      </c>
      <c r="L20" s="1">
        <v>16.95</v>
      </c>
      <c r="M20" s="2">
        <v>41930</v>
      </c>
      <c r="N20" s="1">
        <v>94.2</v>
      </c>
      <c r="O20" s="3">
        <v>14</v>
      </c>
      <c r="P20" s="1">
        <v>21.2</v>
      </c>
      <c r="Q20" s="2">
        <v>41933</v>
      </c>
      <c r="R20" s="1">
        <v>15.178846102150541</v>
      </c>
      <c r="S20" s="1">
        <v>50.021241640624403</v>
      </c>
    </row>
    <row r="21" spans="1:19" x14ac:dyDescent="0.2">
      <c r="A21" s="4" t="s">
        <v>33</v>
      </c>
      <c r="B21" s="1">
        <v>3.5428333333333337</v>
      </c>
      <c r="C21" s="1">
        <v>11.713033333333332</v>
      </c>
      <c r="D21" s="1">
        <v>7.4323959595959597</v>
      </c>
      <c r="E21" s="1">
        <v>18.02</v>
      </c>
      <c r="F21" s="2">
        <v>41945</v>
      </c>
      <c r="G21" s="1">
        <v>-1.242</v>
      </c>
      <c r="H21" s="2">
        <v>41965</v>
      </c>
      <c r="I21" s="1">
        <v>87.227255681818178</v>
      </c>
      <c r="J21" s="1">
        <v>174.40699999999995</v>
      </c>
      <c r="K21" s="1">
        <v>1.2041014520202025</v>
      </c>
      <c r="L21" s="1">
        <v>12.74</v>
      </c>
      <c r="M21" s="2">
        <v>41971</v>
      </c>
      <c r="N21" s="1">
        <v>70.599999999999994</v>
      </c>
      <c r="O21" s="3">
        <v>19</v>
      </c>
      <c r="P21" s="1">
        <v>17.8</v>
      </c>
      <c r="Q21" s="2">
        <v>41971</v>
      </c>
      <c r="R21" s="1">
        <v>9.0129686237373718</v>
      </c>
      <c r="S21" s="1">
        <v>22.559112343608668</v>
      </c>
    </row>
    <row r="22" spans="1:19" ht="13.5" thickBot="1" x14ac:dyDescent="0.25">
      <c r="A22" s="10" t="s">
        <v>34</v>
      </c>
      <c r="B22" s="11">
        <v>1.4070322580645163</v>
      </c>
      <c r="C22" s="11">
        <v>10.492516129032257</v>
      </c>
      <c r="D22" s="11">
        <v>5.6850732526881709</v>
      </c>
      <c r="E22" s="11">
        <v>16.760000000000002</v>
      </c>
      <c r="F22" s="12">
        <v>41995</v>
      </c>
      <c r="G22" s="11">
        <v>-2.3199999999999998</v>
      </c>
      <c r="H22" s="12">
        <v>41983</v>
      </c>
      <c r="I22" s="11">
        <v>83.673615591397848</v>
      </c>
      <c r="J22" s="11">
        <v>167.58500000000001</v>
      </c>
      <c r="K22" s="11">
        <v>1.2811592741935482</v>
      </c>
      <c r="L22" s="11">
        <v>14.01</v>
      </c>
      <c r="M22" s="12">
        <v>41988</v>
      </c>
      <c r="N22" s="11">
        <v>12.8</v>
      </c>
      <c r="O22" s="13">
        <v>14</v>
      </c>
      <c r="P22" s="11">
        <v>3.2</v>
      </c>
      <c r="Q22" s="12">
        <v>41980</v>
      </c>
      <c r="R22" s="11">
        <v>5.9306095430107533</v>
      </c>
      <c r="S22" s="11">
        <v>19.741455511919209</v>
      </c>
    </row>
    <row r="23" spans="1:19" ht="13.5" thickTop="1" x14ac:dyDescent="0.2">
      <c r="A23" s="4" t="s">
        <v>35</v>
      </c>
      <c r="B23" s="1">
        <v>6.2662858608330252</v>
      </c>
      <c r="C23" s="1">
        <v>18.566734578544061</v>
      </c>
      <c r="D23" s="1">
        <v>12.075866657844218</v>
      </c>
      <c r="E23" s="1">
        <v>40.19</v>
      </c>
      <c r="F23" s="2">
        <v>41131</v>
      </c>
      <c r="G23" s="1">
        <v>-5.88</v>
      </c>
      <c r="H23" s="2">
        <v>40919</v>
      </c>
      <c r="I23" s="1">
        <v>72.655004874571475</v>
      </c>
      <c r="J23" s="1">
        <v>5355.277</v>
      </c>
      <c r="K23" s="1">
        <v>1.506278261691584</v>
      </c>
      <c r="L23" s="1">
        <v>18.91</v>
      </c>
      <c r="M23" s="2">
        <v>41009</v>
      </c>
      <c r="N23" s="1">
        <v>466</v>
      </c>
      <c r="O23" s="3">
        <v>136</v>
      </c>
      <c r="P23" s="1">
        <v>33.799999999999997</v>
      </c>
      <c r="Q23" s="2">
        <v>41181</v>
      </c>
      <c r="R23" s="1">
        <v>15.067330728185048</v>
      </c>
      <c r="S23" s="1">
        <v>980.55352016252778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-0.70199999999999996</v>
      </c>
      <c r="G28" s="6" t="s">
        <v>18</v>
      </c>
      <c r="H28" s="15">
        <v>41211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-0.43</v>
      </c>
      <c r="G29" s="6" t="s">
        <v>18</v>
      </c>
      <c r="H29" s="15">
        <v>41016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194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24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24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10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2</v>
      </c>
      <c r="G37" s="6" t="s">
        <v>40</v>
      </c>
      <c r="H37" s="6"/>
      <c r="I37" s="6"/>
      <c r="J37" s="6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K29" sqref="K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" t="s">
        <v>48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6"/>
    </row>
    <row r="5" spans="1:19" x14ac:dyDescent="0.2">
      <c r="B5" s="6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1.6177741935483867</v>
      </c>
      <c r="C11" s="1">
        <v>11.246193548387096</v>
      </c>
      <c r="D11" s="1">
        <v>5.9855577956989254</v>
      </c>
      <c r="E11" s="1">
        <v>17.41</v>
      </c>
      <c r="F11" s="2">
        <v>42010</v>
      </c>
      <c r="G11" s="1">
        <v>-3.9990000000000001</v>
      </c>
      <c r="H11" s="2">
        <v>42013</v>
      </c>
      <c r="I11" s="1">
        <v>79.804455645161283</v>
      </c>
      <c r="J11" s="1">
        <v>195.82</v>
      </c>
      <c r="K11" s="1">
        <v>1.8401740591397853</v>
      </c>
      <c r="L11" s="1">
        <v>14.7</v>
      </c>
      <c r="M11" s="2">
        <v>42030</v>
      </c>
      <c r="N11" s="1">
        <v>50.8</v>
      </c>
      <c r="O11" s="3">
        <v>21</v>
      </c>
      <c r="P11" s="1">
        <v>18</v>
      </c>
      <c r="Q11" s="2">
        <v>42031</v>
      </c>
      <c r="R11" s="1">
        <v>5.4960793010752695</v>
      </c>
      <c r="S11" s="1">
        <v>28.792853427658841</v>
      </c>
    </row>
    <row r="12" spans="1:19" x14ac:dyDescent="0.2">
      <c r="A12" s="4" t="s">
        <v>24</v>
      </c>
      <c r="B12" s="1">
        <v>1.4940714285714287</v>
      </c>
      <c r="C12" s="1">
        <v>8.8319285714285716</v>
      </c>
      <c r="D12" s="1">
        <v>5.0266778273809534</v>
      </c>
      <c r="E12" s="1">
        <v>16.489999999999998</v>
      </c>
      <c r="F12" s="2">
        <v>41671</v>
      </c>
      <c r="G12" s="1">
        <v>-1.85</v>
      </c>
      <c r="H12" s="2">
        <v>41693</v>
      </c>
      <c r="I12" s="1">
        <v>81.792946428571412</v>
      </c>
      <c r="J12" s="1">
        <v>204.17300000000003</v>
      </c>
      <c r="K12" s="1">
        <v>2.2452842261904764</v>
      </c>
      <c r="L12" s="1">
        <v>15.97</v>
      </c>
      <c r="M12" s="2">
        <v>41680</v>
      </c>
      <c r="N12" s="1">
        <v>62.8</v>
      </c>
      <c r="O12" s="3">
        <v>17</v>
      </c>
      <c r="P12" s="1">
        <v>13</v>
      </c>
      <c r="Q12" s="2">
        <v>41672</v>
      </c>
      <c r="R12" s="1">
        <v>6.0733571428571427</v>
      </c>
      <c r="S12" s="1">
        <v>29.961243989979511</v>
      </c>
    </row>
    <row r="13" spans="1:19" x14ac:dyDescent="0.2">
      <c r="A13" s="4" t="s">
        <v>25</v>
      </c>
      <c r="B13" s="1">
        <v>3.398612903225807</v>
      </c>
      <c r="C13" s="1">
        <v>13.044774193548387</v>
      </c>
      <c r="D13" s="1">
        <v>7.8804240591397852</v>
      </c>
      <c r="E13" s="1">
        <v>18.850000000000001</v>
      </c>
      <c r="F13" s="2">
        <v>41705</v>
      </c>
      <c r="G13" s="1">
        <v>-1.9179999999999999</v>
      </c>
      <c r="H13" s="2">
        <v>41701</v>
      </c>
      <c r="I13" s="1">
        <v>78.66610215053764</v>
      </c>
      <c r="J13" s="1">
        <v>370.92399999999998</v>
      </c>
      <c r="K13" s="1">
        <v>1.9701055107526881</v>
      </c>
      <c r="L13" s="1">
        <v>17.25</v>
      </c>
      <c r="M13" s="2">
        <v>41727</v>
      </c>
      <c r="N13" s="1">
        <v>94.8</v>
      </c>
      <c r="O13" s="3">
        <v>21</v>
      </c>
      <c r="P13" s="1">
        <v>16.8</v>
      </c>
      <c r="Q13" s="2">
        <v>41728</v>
      </c>
      <c r="R13" s="1">
        <v>8.8543803763440856</v>
      </c>
      <c r="S13" s="1">
        <v>57.074915230072762</v>
      </c>
    </row>
    <row r="14" spans="1:19" x14ac:dyDescent="0.2">
      <c r="A14" s="4" t="s">
        <v>26</v>
      </c>
      <c r="B14" s="1">
        <v>3.9102999999999999</v>
      </c>
      <c r="C14" s="1">
        <v>15.772300000000005</v>
      </c>
      <c r="D14" s="1">
        <v>9.9176930555555582</v>
      </c>
      <c r="E14" s="1">
        <v>27</v>
      </c>
      <c r="F14" s="2">
        <v>41743</v>
      </c>
      <c r="G14" s="1">
        <v>-1.85</v>
      </c>
      <c r="H14" s="2">
        <v>41750</v>
      </c>
      <c r="I14" s="1">
        <v>72.253236111111107</v>
      </c>
      <c r="J14" s="1">
        <v>495.59600000000012</v>
      </c>
      <c r="K14" s="1">
        <v>1.9590305555555561</v>
      </c>
      <c r="L14" s="1">
        <v>15.88</v>
      </c>
      <c r="M14" s="2">
        <v>41740</v>
      </c>
      <c r="N14" s="1">
        <v>49.6</v>
      </c>
      <c r="O14" s="3">
        <v>14</v>
      </c>
      <c r="P14" s="1">
        <v>10.8</v>
      </c>
      <c r="Q14" s="2">
        <v>41759</v>
      </c>
      <c r="R14" s="1">
        <v>12.266789583333336</v>
      </c>
      <c r="S14" s="1">
        <v>82.139911344837557</v>
      </c>
    </row>
    <row r="15" spans="1:19" x14ac:dyDescent="0.2">
      <c r="A15" s="4" t="s">
        <v>27</v>
      </c>
      <c r="B15" s="1">
        <v>5.6258709677419354</v>
      </c>
      <c r="C15" s="1">
        <v>15.622580645161294</v>
      </c>
      <c r="D15" s="1">
        <v>10.404850134408603</v>
      </c>
      <c r="E15" s="1">
        <v>22.92</v>
      </c>
      <c r="F15" s="2">
        <v>41765</v>
      </c>
      <c r="G15" s="1">
        <v>0.64300000000000002</v>
      </c>
      <c r="H15" s="2">
        <v>41785</v>
      </c>
      <c r="I15" s="1">
        <v>77.363151881720441</v>
      </c>
      <c r="J15" s="41">
        <v>494.0739999999999</v>
      </c>
      <c r="K15" s="1">
        <v>1.4495376344086024</v>
      </c>
      <c r="L15" s="1">
        <v>13.23</v>
      </c>
      <c r="M15" s="2">
        <v>41773</v>
      </c>
      <c r="N15" s="1">
        <v>65.8</v>
      </c>
      <c r="O15" s="3">
        <v>17</v>
      </c>
      <c r="P15" s="1">
        <v>9.6</v>
      </c>
      <c r="Q15" s="2">
        <v>41776</v>
      </c>
      <c r="R15" s="1">
        <v>13.640067204301078</v>
      </c>
      <c r="S15" s="1">
        <v>80.177969208549058</v>
      </c>
    </row>
    <row r="16" spans="1:19" x14ac:dyDescent="0.2">
      <c r="A16" s="4" t="s">
        <v>28</v>
      </c>
      <c r="B16" s="1">
        <v>9.3584999999999994</v>
      </c>
      <c r="C16" s="1">
        <v>21.338666666666668</v>
      </c>
      <c r="D16" s="1">
        <v>15.17289722222222</v>
      </c>
      <c r="E16" s="1">
        <v>31.42</v>
      </c>
      <c r="F16" s="2">
        <v>41806</v>
      </c>
      <c r="G16" s="1">
        <v>5.8840000000000003</v>
      </c>
      <c r="H16" s="2">
        <v>41793</v>
      </c>
      <c r="I16" s="1">
        <v>75.472347222222211</v>
      </c>
      <c r="J16" s="1">
        <v>633.65</v>
      </c>
      <c r="K16" s="1">
        <v>1.2867486111111111</v>
      </c>
      <c r="L16" s="1">
        <v>9.6</v>
      </c>
      <c r="M16" s="2">
        <v>41797</v>
      </c>
      <c r="N16" s="1">
        <v>70.2</v>
      </c>
      <c r="O16" s="3">
        <v>9</v>
      </c>
      <c r="P16" s="1">
        <v>20</v>
      </c>
      <c r="Q16" s="2">
        <v>41808</v>
      </c>
      <c r="R16" s="1">
        <v>17.794465277777778</v>
      </c>
      <c r="S16" s="1">
        <v>110.78615021583789</v>
      </c>
    </row>
    <row r="17" spans="1:19" x14ac:dyDescent="0.2">
      <c r="A17" s="4" t="s">
        <v>29</v>
      </c>
      <c r="B17" s="1">
        <v>14.099354838709679</v>
      </c>
      <c r="C17" s="1">
        <v>29.995161290322581</v>
      </c>
      <c r="D17" s="1">
        <v>21.619744623655919</v>
      </c>
      <c r="E17" s="1">
        <v>35.64</v>
      </c>
      <c r="F17" s="2">
        <v>41846</v>
      </c>
      <c r="G17" s="1">
        <v>9.92</v>
      </c>
      <c r="H17" s="2">
        <v>41849</v>
      </c>
      <c r="I17" s="1">
        <v>67.715100806451616</v>
      </c>
      <c r="J17" s="1">
        <v>771.5139999999999</v>
      </c>
      <c r="K17" s="1">
        <v>1.2989805107526879</v>
      </c>
      <c r="L17" s="1">
        <v>16.559999999999999</v>
      </c>
      <c r="M17" s="2">
        <v>41836</v>
      </c>
      <c r="N17" s="1">
        <v>11.6</v>
      </c>
      <c r="O17" s="3">
        <v>7</v>
      </c>
      <c r="P17" s="1">
        <v>6</v>
      </c>
      <c r="Q17" s="2">
        <v>41836</v>
      </c>
      <c r="R17" s="1">
        <v>23.622473118279572</v>
      </c>
      <c r="S17" s="1">
        <v>159.25361223137256</v>
      </c>
    </row>
    <row r="18" spans="1:19" x14ac:dyDescent="0.2">
      <c r="A18" s="4" t="s">
        <v>30</v>
      </c>
      <c r="B18" s="1">
        <v>13.002580645161292</v>
      </c>
      <c r="C18" s="1">
        <v>27.613870967741946</v>
      </c>
      <c r="D18" s="1">
        <v>19.773474462365588</v>
      </c>
      <c r="E18" s="1">
        <v>38.25</v>
      </c>
      <c r="F18" s="2">
        <v>41852</v>
      </c>
      <c r="G18" s="1">
        <v>8.9700000000000006</v>
      </c>
      <c r="H18" s="2">
        <v>41860</v>
      </c>
      <c r="I18" s="1">
        <v>66.285678763440856</v>
      </c>
      <c r="J18" s="1">
        <v>668.41099999999994</v>
      </c>
      <c r="K18" s="1">
        <v>1.0283951612903228</v>
      </c>
      <c r="L18" s="1">
        <v>12.94</v>
      </c>
      <c r="M18" s="2">
        <v>41858</v>
      </c>
      <c r="N18" s="1">
        <v>2.6</v>
      </c>
      <c r="O18" s="3">
        <v>1</v>
      </c>
      <c r="P18" s="1">
        <v>2.6</v>
      </c>
      <c r="Q18" s="2">
        <v>41858</v>
      </c>
      <c r="R18" s="1">
        <v>24.473279569892473</v>
      </c>
      <c r="S18" s="1">
        <v>126.17932027392226</v>
      </c>
    </row>
    <row r="19" spans="1:19" x14ac:dyDescent="0.2">
      <c r="A19" s="4" t="s">
        <v>31</v>
      </c>
      <c r="B19" s="1">
        <v>10.336833333333335</v>
      </c>
      <c r="C19" s="1">
        <v>24.64233333333333</v>
      </c>
      <c r="D19" s="1">
        <v>17.054310416666667</v>
      </c>
      <c r="E19" s="1">
        <v>31.29</v>
      </c>
      <c r="F19" s="2">
        <v>41908</v>
      </c>
      <c r="G19" s="1">
        <v>6.2190000000000003</v>
      </c>
      <c r="H19" s="2">
        <v>41904</v>
      </c>
      <c r="I19" s="1">
        <v>72.453722222222211</v>
      </c>
      <c r="J19" s="1">
        <v>502.98099999999994</v>
      </c>
      <c r="K19" s="1">
        <v>1.1782979166666669</v>
      </c>
      <c r="L19" s="1">
        <v>11.07</v>
      </c>
      <c r="M19" s="2">
        <v>41886</v>
      </c>
      <c r="N19" s="1">
        <v>27.8</v>
      </c>
      <c r="O19" s="3">
        <v>7</v>
      </c>
      <c r="P19" s="1">
        <v>12</v>
      </c>
      <c r="Q19" s="2">
        <v>41887</v>
      </c>
      <c r="R19" s="1">
        <v>20.45163888888889</v>
      </c>
      <c r="S19" s="1">
        <v>90.268371288815118</v>
      </c>
    </row>
    <row r="20" spans="1:19" x14ac:dyDescent="0.2">
      <c r="A20" s="4" t="s">
        <v>32</v>
      </c>
      <c r="B20" s="1">
        <v>8.5106451612903236</v>
      </c>
      <c r="C20" s="1">
        <v>20.527419354838713</v>
      </c>
      <c r="D20" s="1">
        <v>14.050602150537635</v>
      </c>
      <c r="E20" s="1">
        <v>27.68</v>
      </c>
      <c r="F20" s="2">
        <v>41915</v>
      </c>
      <c r="G20" s="1">
        <v>1.579</v>
      </c>
      <c r="H20" s="2">
        <v>41924</v>
      </c>
      <c r="I20" s="1">
        <v>77.232580645161278</v>
      </c>
      <c r="J20" s="1">
        <v>329.47</v>
      </c>
      <c r="K20" s="1">
        <v>1.0147567204301076</v>
      </c>
      <c r="L20" s="1">
        <v>10.68</v>
      </c>
      <c r="M20" s="2">
        <v>41934</v>
      </c>
      <c r="N20" s="1">
        <v>45.6</v>
      </c>
      <c r="O20" s="3">
        <v>16</v>
      </c>
      <c r="P20" s="1">
        <v>15</v>
      </c>
      <c r="Q20" s="2">
        <v>41916</v>
      </c>
      <c r="R20" s="1">
        <v>15.855604838709676</v>
      </c>
      <c r="S20" s="1">
        <v>53.226981054707366</v>
      </c>
    </row>
    <row r="21" spans="1:19" x14ac:dyDescent="0.2">
      <c r="A21" s="4" t="s">
        <v>33</v>
      </c>
      <c r="B21" s="1">
        <v>4.2715666666666667</v>
      </c>
      <c r="C21" s="1">
        <v>11.588433333333333</v>
      </c>
      <c r="D21" s="1">
        <v>7.7660812500000009</v>
      </c>
      <c r="E21" s="1">
        <v>21.65</v>
      </c>
      <c r="F21" s="2">
        <v>41948</v>
      </c>
      <c r="G21" s="1">
        <v>-5.0730000000000004</v>
      </c>
      <c r="H21" s="2">
        <v>41971</v>
      </c>
      <c r="I21" s="1">
        <v>82.023645833333333</v>
      </c>
      <c r="J21" s="1">
        <v>143.17400000000001</v>
      </c>
      <c r="K21" s="1">
        <v>1.42196875</v>
      </c>
      <c r="L21" s="1">
        <v>13.52</v>
      </c>
      <c r="M21" s="2">
        <v>41947</v>
      </c>
      <c r="N21" s="1">
        <v>76.8</v>
      </c>
      <c r="O21" s="3">
        <v>19</v>
      </c>
      <c r="P21" s="1">
        <v>17.600000000000001</v>
      </c>
      <c r="Q21" s="2">
        <v>41961</v>
      </c>
      <c r="R21" s="1">
        <v>9.2741409722222254</v>
      </c>
      <c r="S21" s="1">
        <v>26.240726282052563</v>
      </c>
    </row>
    <row r="22" spans="1:19" ht="13.5" thickBot="1" x14ac:dyDescent="0.25">
      <c r="A22" s="10" t="s">
        <v>34</v>
      </c>
      <c r="B22" s="11">
        <v>-0.30425806451612908</v>
      </c>
      <c r="C22" s="11">
        <v>8.3935161290322569</v>
      </c>
      <c r="D22" s="11">
        <v>3.5952325268817198</v>
      </c>
      <c r="E22" s="11">
        <v>16.04</v>
      </c>
      <c r="F22" s="12">
        <v>41997</v>
      </c>
      <c r="G22" s="11">
        <v>-4.3360000000000003</v>
      </c>
      <c r="H22" s="12">
        <v>41982</v>
      </c>
      <c r="I22" s="11">
        <v>84.934206989247301</v>
      </c>
      <c r="J22" s="11">
        <v>167.11500000000001</v>
      </c>
      <c r="K22" s="11">
        <v>1.0923091397849463</v>
      </c>
      <c r="L22" s="11">
        <v>12.05</v>
      </c>
      <c r="M22" s="12">
        <v>41997</v>
      </c>
      <c r="N22" s="11">
        <v>22.8</v>
      </c>
      <c r="O22" s="13">
        <v>14</v>
      </c>
      <c r="P22" s="11">
        <v>5.8</v>
      </c>
      <c r="Q22" s="12">
        <v>41992</v>
      </c>
      <c r="R22" s="11">
        <v>4.4856404569892474</v>
      </c>
      <c r="S22" s="11">
        <v>16.805861624926727</v>
      </c>
    </row>
    <row r="23" spans="1:19" ht="13.5" thickTop="1" x14ac:dyDescent="0.2">
      <c r="A23" s="4" t="s">
        <v>35</v>
      </c>
      <c r="B23" s="1">
        <v>6.2768210061443943</v>
      </c>
      <c r="C23" s="1">
        <v>17.384764836149518</v>
      </c>
      <c r="D23" s="1">
        <v>11.520628793709465</v>
      </c>
      <c r="E23" s="1">
        <v>38.25</v>
      </c>
      <c r="F23" s="2">
        <v>41487</v>
      </c>
      <c r="G23" s="1">
        <v>-5.0730000000000004</v>
      </c>
      <c r="H23" s="2">
        <v>41606</v>
      </c>
      <c r="I23" s="1">
        <v>76.333097891598399</v>
      </c>
      <c r="J23" s="41">
        <v>4976.902</v>
      </c>
      <c r="K23" s="1">
        <v>1.4821323996735789</v>
      </c>
      <c r="L23" s="1">
        <v>17.25</v>
      </c>
      <c r="M23" s="2">
        <v>41362</v>
      </c>
      <c r="N23" s="1">
        <v>581.20000000000005</v>
      </c>
      <c r="O23" s="3">
        <v>163</v>
      </c>
      <c r="P23" s="1">
        <v>20</v>
      </c>
      <c r="Q23" s="2">
        <v>41443</v>
      </c>
      <c r="R23" s="1">
        <v>13.52399306088923</v>
      </c>
      <c r="S23" s="1">
        <v>860.90791617273226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-0.77600000000000002</v>
      </c>
      <c r="G28" s="6" t="s">
        <v>18</v>
      </c>
      <c r="H28" s="15">
        <v>41604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-1.85</v>
      </c>
      <c r="G29" s="6" t="s">
        <v>18</v>
      </c>
      <c r="H29" s="15">
        <v>41385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218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24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16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9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1</v>
      </c>
      <c r="G37" s="6" t="s">
        <v>40</v>
      </c>
      <c r="H37" s="6"/>
      <c r="I37" s="6"/>
      <c r="J37" s="6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D4" sqref="D4"/>
    </sheetView>
  </sheetViews>
  <sheetFormatPr baseColWidth="10" defaultRowHeight="12.75" x14ac:dyDescent="0.2"/>
  <cols>
    <col min="1" max="1" width="11.42578125" style="6"/>
    <col min="2" max="2" width="6.140625" style="6" customWidth="1"/>
    <col min="3" max="4" width="7.5703125" style="6" bestFit="1" customWidth="1"/>
    <col min="5" max="5" width="6.42578125" style="6" bestFit="1" customWidth="1"/>
    <col min="6" max="6" width="7.5703125" style="6" customWidth="1"/>
    <col min="7" max="7" width="5.7109375" style="6" customWidth="1"/>
    <col min="8" max="8" width="7.5703125" style="6" customWidth="1"/>
    <col min="9" max="9" width="7.5703125" style="6" bestFit="1" customWidth="1"/>
    <col min="10" max="11" width="7.5703125" style="6" customWidth="1"/>
    <col min="12" max="12" width="8.140625" style="6" bestFit="1" customWidth="1"/>
    <col min="13" max="13" width="7.5703125" style="6" bestFit="1" customWidth="1"/>
    <col min="14" max="14" width="5.5703125" style="6" bestFit="1" customWidth="1"/>
    <col min="15" max="15" width="7.7109375" style="6" bestFit="1" customWidth="1"/>
    <col min="16" max="16" width="5.42578125" style="6" bestFit="1" customWidth="1"/>
    <col min="17" max="17" width="7.5703125" style="6" bestFit="1" customWidth="1"/>
    <col min="18" max="18" width="7.5703125" style="6" customWidth="1"/>
    <col min="19" max="19" width="6.5703125" style="6" customWidth="1"/>
    <col min="20" max="16384" width="11.42578125" style="6"/>
  </cols>
  <sheetData>
    <row r="1" spans="1:19" x14ac:dyDescent="0.2">
      <c r="B1" s="4" t="s">
        <v>57</v>
      </c>
    </row>
    <row r="2" spans="1:19" x14ac:dyDescent="0.2">
      <c r="B2" s="4" t="s">
        <v>1</v>
      </c>
    </row>
    <row r="3" spans="1:19" x14ac:dyDescent="0.2">
      <c r="B3" s="4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45">
        <v>2.649032258064516</v>
      </c>
      <c r="C11" s="45">
        <v>10.791290322580647</v>
      </c>
      <c r="D11" s="45">
        <v>6.3513266129032244</v>
      </c>
      <c r="E11" s="45">
        <v>15.15</v>
      </c>
      <c r="F11" s="46">
        <v>42376</v>
      </c>
      <c r="G11" s="45">
        <v>-1.175</v>
      </c>
      <c r="H11" s="46">
        <v>42386</v>
      </c>
      <c r="I11" s="45">
        <v>82.737493279569847</v>
      </c>
      <c r="J11" s="45">
        <v>154.37099999999998</v>
      </c>
      <c r="K11" s="45">
        <v>1.3670430107526883</v>
      </c>
      <c r="L11" s="45">
        <v>16.760000000000002</v>
      </c>
      <c r="M11" s="46">
        <v>42397</v>
      </c>
      <c r="N11" s="45">
        <v>41.800000000000004</v>
      </c>
      <c r="O11" s="47">
        <v>19</v>
      </c>
      <c r="P11" s="45">
        <v>11</v>
      </c>
      <c r="Q11" s="46">
        <v>42396</v>
      </c>
      <c r="R11" s="45">
        <v>6.1169502688172024</v>
      </c>
      <c r="S11" s="45">
        <v>24.744837094281799</v>
      </c>
    </row>
    <row r="12" spans="1:19" x14ac:dyDescent="0.2">
      <c r="A12" s="4" t="s">
        <v>24</v>
      </c>
      <c r="B12" s="45">
        <v>0.3641071428571428</v>
      </c>
      <c r="C12" s="45">
        <v>12.353035714285713</v>
      </c>
      <c r="D12" s="45">
        <v>6.0333162202380937</v>
      </c>
      <c r="E12" s="45">
        <v>21.32</v>
      </c>
      <c r="F12" s="46">
        <v>42049</v>
      </c>
      <c r="G12" s="45">
        <v>-3.863</v>
      </c>
      <c r="H12" s="46">
        <v>42052</v>
      </c>
      <c r="I12" s="45">
        <v>72.756607142857163</v>
      </c>
      <c r="J12" s="45">
        <v>260.91999999999996</v>
      </c>
      <c r="K12" s="45">
        <v>1.8842514880952379</v>
      </c>
      <c r="L12" s="45">
        <v>20.190000000000001</v>
      </c>
      <c r="M12" s="46">
        <v>42063</v>
      </c>
      <c r="N12" s="45">
        <v>24.599999999999994</v>
      </c>
      <c r="O12" s="47">
        <v>16</v>
      </c>
      <c r="P12" s="45">
        <v>9.4</v>
      </c>
      <c r="Q12" s="46">
        <v>42063</v>
      </c>
      <c r="R12" s="45">
        <v>6.1173563988095223</v>
      </c>
      <c r="S12" s="45">
        <v>42.413599509150536</v>
      </c>
    </row>
    <row r="13" spans="1:19" x14ac:dyDescent="0.2">
      <c r="A13" s="4" t="s">
        <v>25</v>
      </c>
      <c r="B13" s="45">
        <v>2.4340000000000002</v>
      </c>
      <c r="C13" s="45">
        <v>15.208387096774194</v>
      </c>
      <c r="D13" s="45">
        <v>8.5672419354838709</v>
      </c>
      <c r="E13" s="45">
        <v>23.77</v>
      </c>
      <c r="F13" s="46">
        <v>42080</v>
      </c>
      <c r="G13" s="45">
        <v>-2.3879999999999999</v>
      </c>
      <c r="H13" s="46">
        <v>42087</v>
      </c>
      <c r="I13" s="45">
        <v>69.399475806451633</v>
      </c>
      <c r="J13" s="45">
        <v>433.73999999999995</v>
      </c>
      <c r="K13" s="45">
        <v>1.9863286290322582</v>
      </c>
      <c r="L13" s="45">
        <v>17.25</v>
      </c>
      <c r="M13" s="46">
        <v>42088</v>
      </c>
      <c r="N13" s="45">
        <v>51.599999999999994</v>
      </c>
      <c r="O13" s="47">
        <v>12</v>
      </c>
      <c r="P13" s="45">
        <v>12.8</v>
      </c>
      <c r="Q13" s="46">
        <v>42089</v>
      </c>
      <c r="R13" s="45">
        <v>9.0762668010752687</v>
      </c>
      <c r="S13" s="45">
        <v>69.142300105747296</v>
      </c>
    </row>
    <row r="14" spans="1:19" x14ac:dyDescent="0.2">
      <c r="A14" s="4" t="s">
        <v>26</v>
      </c>
      <c r="B14" s="45">
        <v>7.2183999999999999</v>
      </c>
      <c r="C14" s="45">
        <v>19.608333333333338</v>
      </c>
      <c r="D14" s="45">
        <v>12.996387499999999</v>
      </c>
      <c r="E14" s="45">
        <v>26.33</v>
      </c>
      <c r="F14" s="46">
        <v>42110</v>
      </c>
      <c r="G14" s="45">
        <v>3.7389999999999999</v>
      </c>
      <c r="H14" s="46">
        <v>42115</v>
      </c>
      <c r="I14" s="45">
        <v>69.243333333333325</v>
      </c>
      <c r="J14" s="45">
        <v>524.84099999999989</v>
      </c>
      <c r="K14" s="45">
        <v>1.5169999999999995</v>
      </c>
      <c r="L14" s="45">
        <v>13.23</v>
      </c>
      <c r="M14" s="46">
        <v>42120</v>
      </c>
      <c r="N14" s="45">
        <v>46.4</v>
      </c>
      <c r="O14" s="47">
        <v>13</v>
      </c>
      <c r="P14" s="45">
        <v>11.8</v>
      </c>
      <c r="Q14" s="46">
        <v>42118</v>
      </c>
      <c r="R14" s="45">
        <v>13.983465277777777</v>
      </c>
      <c r="S14" s="45">
        <v>92.27857847696346</v>
      </c>
    </row>
    <row r="15" spans="1:19" x14ac:dyDescent="0.2">
      <c r="A15" s="4" t="s">
        <v>27</v>
      </c>
      <c r="B15" s="45">
        <v>7.084806451612903</v>
      </c>
      <c r="C15" s="45">
        <v>19.837419354838712</v>
      </c>
      <c r="D15" s="45">
        <v>13.287147177419358</v>
      </c>
      <c r="E15" s="45">
        <v>26.22</v>
      </c>
      <c r="F15" s="46">
        <v>42143</v>
      </c>
      <c r="G15" s="45">
        <v>1.5860000000000001</v>
      </c>
      <c r="H15" s="46">
        <v>42138</v>
      </c>
      <c r="I15" s="45">
        <v>66.1634879032258</v>
      </c>
      <c r="J15" s="45">
        <v>658.77499999999986</v>
      </c>
      <c r="K15" s="45">
        <v>1.648877016129032</v>
      </c>
      <c r="L15" s="45">
        <v>16.37</v>
      </c>
      <c r="M15" s="46">
        <v>42145</v>
      </c>
      <c r="N15" s="45">
        <v>33.199999999999996</v>
      </c>
      <c r="O15" s="47">
        <v>11</v>
      </c>
      <c r="P15" s="45">
        <v>8.4</v>
      </c>
      <c r="Q15" s="46">
        <v>42149</v>
      </c>
      <c r="R15" s="45">
        <v>15.859489247311828</v>
      </c>
      <c r="S15" s="45">
        <v>115.88924606082065</v>
      </c>
    </row>
    <row r="16" spans="1:19" x14ac:dyDescent="0.2">
      <c r="A16" s="4" t="s">
        <v>28</v>
      </c>
      <c r="B16" s="45">
        <v>10.835566666666665</v>
      </c>
      <c r="C16" s="45">
        <v>25.457666666666672</v>
      </c>
      <c r="D16" s="45">
        <v>17.85327361111111</v>
      </c>
      <c r="E16" s="45">
        <v>31.36</v>
      </c>
      <c r="F16" s="46">
        <v>42167</v>
      </c>
      <c r="G16" s="45">
        <v>6.1539999999999999</v>
      </c>
      <c r="H16" s="46">
        <v>42160</v>
      </c>
      <c r="I16" s="45">
        <v>67.074277777777795</v>
      </c>
      <c r="J16" s="45">
        <v>707.85699999999986</v>
      </c>
      <c r="K16" s="45">
        <v>1.4116437499999999</v>
      </c>
      <c r="L16" s="45">
        <v>12.25</v>
      </c>
      <c r="M16" s="46">
        <v>42161</v>
      </c>
      <c r="N16" s="45">
        <v>68</v>
      </c>
      <c r="O16" s="47">
        <v>12</v>
      </c>
      <c r="P16" s="45">
        <v>33</v>
      </c>
      <c r="Q16" s="46">
        <v>42179</v>
      </c>
      <c r="R16" s="45">
        <v>20.792305555555558</v>
      </c>
      <c r="S16" s="45">
        <v>137.80589871783903</v>
      </c>
    </row>
    <row r="17" spans="1:19" x14ac:dyDescent="0.2">
      <c r="A17" s="4" t="s">
        <v>29</v>
      </c>
      <c r="B17" s="45">
        <v>12.56516129032258</v>
      </c>
      <c r="C17" s="45">
        <v>26.621290322580649</v>
      </c>
      <c r="D17" s="45">
        <v>19.113709677419351</v>
      </c>
      <c r="E17" s="45">
        <v>36.6</v>
      </c>
      <c r="F17" s="46">
        <v>42203</v>
      </c>
      <c r="G17" s="45">
        <v>10.050000000000001</v>
      </c>
      <c r="H17" s="46">
        <v>42195</v>
      </c>
      <c r="I17" s="45">
        <v>67.307553763440865</v>
      </c>
      <c r="J17" s="45">
        <v>689.83799999999997</v>
      </c>
      <c r="K17" s="45">
        <v>1.4314825268817204</v>
      </c>
      <c r="L17" s="45">
        <v>12.45</v>
      </c>
      <c r="M17" s="46">
        <v>42204</v>
      </c>
      <c r="N17" s="45">
        <v>21.2</v>
      </c>
      <c r="O17" s="47">
        <v>11</v>
      </c>
      <c r="P17" s="45">
        <v>5.2</v>
      </c>
      <c r="Q17" s="46">
        <v>42205</v>
      </c>
      <c r="R17" s="45">
        <v>22.595188172043006</v>
      </c>
      <c r="S17" s="45">
        <v>141.24024368334813</v>
      </c>
    </row>
    <row r="18" spans="1:19" x14ac:dyDescent="0.2">
      <c r="A18" s="4" t="s">
        <v>30</v>
      </c>
      <c r="B18" s="45">
        <v>13.193774193548386</v>
      </c>
      <c r="C18" s="45">
        <v>27.449354838709681</v>
      </c>
      <c r="D18" s="45">
        <v>19.652096102150537</v>
      </c>
      <c r="E18" s="45">
        <v>34.020000000000003</v>
      </c>
      <c r="F18" s="46">
        <v>42243</v>
      </c>
      <c r="G18" s="45">
        <v>5.5469999999999997</v>
      </c>
      <c r="H18" s="46">
        <v>42233</v>
      </c>
      <c r="I18" s="45">
        <v>64.767883064516155</v>
      </c>
      <c r="J18" s="45">
        <v>658.86</v>
      </c>
      <c r="K18" s="45">
        <v>1.3335866935483873</v>
      </c>
      <c r="L18" s="45">
        <v>10.09</v>
      </c>
      <c r="M18" s="46">
        <v>42242</v>
      </c>
      <c r="N18" s="45">
        <v>11</v>
      </c>
      <c r="O18" s="47">
        <v>6</v>
      </c>
      <c r="P18" s="45">
        <v>4.4000000000000004</v>
      </c>
      <c r="Q18" s="46">
        <v>42217</v>
      </c>
      <c r="R18" s="45">
        <v>24.831948924731183</v>
      </c>
      <c r="S18" s="45">
        <v>131.8772364725211</v>
      </c>
    </row>
    <row r="19" spans="1:19" x14ac:dyDescent="0.2">
      <c r="A19" s="4" t="s">
        <v>31</v>
      </c>
      <c r="B19" s="45">
        <v>11.949066666666665</v>
      </c>
      <c r="C19" s="45">
        <v>26.669333333333334</v>
      </c>
      <c r="D19" s="45">
        <v>18.607495833333335</v>
      </c>
      <c r="E19" s="45">
        <v>33.96</v>
      </c>
      <c r="F19" s="46">
        <v>42250</v>
      </c>
      <c r="G19" s="45">
        <v>6.3559999999999999</v>
      </c>
      <c r="H19" s="46">
        <v>42274</v>
      </c>
      <c r="I19" s="45">
        <v>69.523368055555537</v>
      </c>
      <c r="J19" s="45">
        <v>516.42399999999998</v>
      </c>
      <c r="K19" s="45">
        <v>1.1356097222222226</v>
      </c>
      <c r="L19" s="45">
        <v>16.07</v>
      </c>
      <c r="M19" s="46">
        <v>42263</v>
      </c>
      <c r="N19" s="45">
        <v>50</v>
      </c>
      <c r="O19" s="47">
        <v>13</v>
      </c>
      <c r="P19" s="45">
        <v>20.399999999999999</v>
      </c>
      <c r="Q19" s="46">
        <v>42269</v>
      </c>
      <c r="R19" s="45">
        <v>22.292111111111112</v>
      </c>
      <c r="S19" s="45">
        <v>97.224039329211081</v>
      </c>
    </row>
    <row r="20" spans="1:19" x14ac:dyDescent="0.2">
      <c r="A20" s="4" t="s">
        <v>32</v>
      </c>
      <c r="B20" s="45">
        <v>9.2349032258064554</v>
      </c>
      <c r="C20" s="45">
        <v>22.290000000000003</v>
      </c>
      <c r="D20" s="45">
        <v>14.927712365591397</v>
      </c>
      <c r="E20" s="45">
        <v>27</v>
      </c>
      <c r="F20" s="46">
        <v>42303</v>
      </c>
      <c r="G20" s="45">
        <v>3.4020000000000001</v>
      </c>
      <c r="H20" s="46">
        <v>42300</v>
      </c>
      <c r="I20" s="45">
        <v>76.984455645161304</v>
      </c>
      <c r="J20" s="45">
        <v>379.24399999999997</v>
      </c>
      <c r="K20" s="45">
        <v>0.91253629032258055</v>
      </c>
      <c r="L20" s="45">
        <v>8.5299999999999994</v>
      </c>
      <c r="M20" s="46">
        <v>42308</v>
      </c>
      <c r="N20" s="45">
        <v>29</v>
      </c>
      <c r="O20" s="47">
        <v>8</v>
      </c>
      <c r="P20" s="45">
        <v>15.2</v>
      </c>
      <c r="Q20" s="46">
        <v>42286</v>
      </c>
      <c r="R20" s="45">
        <v>16.542748655913982</v>
      </c>
      <c r="S20" s="45">
        <v>55.366381972671789</v>
      </c>
    </row>
    <row r="21" spans="1:19" x14ac:dyDescent="0.2">
      <c r="A21" s="4" t="s">
        <v>33</v>
      </c>
      <c r="B21" s="45">
        <v>5.4381000000000004</v>
      </c>
      <c r="C21" s="45">
        <v>14.13766666666667</v>
      </c>
      <c r="D21" s="45">
        <v>9.3319756944444414</v>
      </c>
      <c r="E21" s="45">
        <v>19.72</v>
      </c>
      <c r="F21" s="46">
        <v>42331</v>
      </c>
      <c r="G21" s="45">
        <v>-0.77</v>
      </c>
      <c r="H21" s="46">
        <v>42318</v>
      </c>
      <c r="I21" s="45">
        <v>85.369722222222236</v>
      </c>
      <c r="J21" s="45">
        <v>179.43600000000004</v>
      </c>
      <c r="K21" s="45">
        <v>1.1807256944444442</v>
      </c>
      <c r="L21" s="45">
        <v>12.25</v>
      </c>
      <c r="M21" s="46">
        <v>42311</v>
      </c>
      <c r="N21" s="45">
        <v>123.6</v>
      </c>
      <c r="O21" s="47">
        <v>18</v>
      </c>
      <c r="P21" s="45">
        <v>57.2</v>
      </c>
      <c r="Q21" s="46">
        <v>42337</v>
      </c>
      <c r="R21" s="45">
        <v>10.70067847222222</v>
      </c>
      <c r="S21" s="45">
        <v>26.49745996798266</v>
      </c>
    </row>
    <row r="22" spans="1:19" ht="13.5" thickBot="1" x14ac:dyDescent="0.25">
      <c r="A22" s="10" t="s">
        <v>34</v>
      </c>
      <c r="B22" s="11">
        <v>2.2465161290322584</v>
      </c>
      <c r="C22" s="11">
        <v>9.5285161290322602</v>
      </c>
      <c r="D22" s="11">
        <v>5.5279684139784946</v>
      </c>
      <c r="E22" s="11">
        <v>14.01</v>
      </c>
      <c r="F22" s="12">
        <v>42358</v>
      </c>
      <c r="G22" s="11">
        <v>-4.1340000000000003</v>
      </c>
      <c r="H22" s="12">
        <v>42368</v>
      </c>
      <c r="I22" s="11">
        <v>85.151834677419345</v>
      </c>
      <c r="J22" s="11">
        <v>142.03699999999998</v>
      </c>
      <c r="K22" s="11">
        <v>1.3161686827956989</v>
      </c>
      <c r="L22" s="11">
        <v>11.96</v>
      </c>
      <c r="M22" s="12">
        <v>42365</v>
      </c>
      <c r="N22" s="11">
        <v>55.400000000000013</v>
      </c>
      <c r="O22" s="13">
        <v>20</v>
      </c>
      <c r="P22" s="11">
        <v>10.4</v>
      </c>
      <c r="Q22" s="12">
        <v>42352</v>
      </c>
      <c r="R22" s="11">
        <v>7.1541485215053777</v>
      </c>
      <c r="S22" s="11">
        <v>18.427793423929415</v>
      </c>
    </row>
    <row r="23" spans="1:19" ht="13.5" thickTop="1" x14ac:dyDescent="0.2">
      <c r="A23" s="4" t="s">
        <v>35</v>
      </c>
      <c r="B23" s="45">
        <v>7.1011195020481308</v>
      </c>
      <c r="C23" s="45">
        <v>19.162691148233488</v>
      </c>
      <c r="D23" s="45">
        <v>12.687470928672768</v>
      </c>
      <c r="E23" s="45">
        <v>36.6</v>
      </c>
      <c r="F23" s="46">
        <v>41838</v>
      </c>
      <c r="G23" s="45">
        <v>-4.1340000000000003</v>
      </c>
      <c r="H23" s="46">
        <v>42003</v>
      </c>
      <c r="I23" s="45">
        <v>73.039957722627591</v>
      </c>
      <c r="J23" s="45">
        <v>5306.3429999999998</v>
      </c>
      <c r="K23" s="45">
        <v>1.4271044586853556</v>
      </c>
      <c r="L23" s="45">
        <v>20.190000000000001</v>
      </c>
      <c r="M23" s="46">
        <v>41698</v>
      </c>
      <c r="N23" s="45">
        <v>555.79999999999995</v>
      </c>
      <c r="O23" s="47">
        <v>159</v>
      </c>
      <c r="P23" s="45">
        <v>57.2</v>
      </c>
      <c r="Q23" s="46">
        <v>41972</v>
      </c>
      <c r="R23" s="45">
        <v>14.671888117239504</v>
      </c>
      <c r="S23" s="45">
        <v>952.90761481446691</v>
      </c>
    </row>
    <row r="26" spans="1:19" x14ac:dyDescent="0.2">
      <c r="A26" s="14" t="s">
        <v>36</v>
      </c>
      <c r="B26" s="14"/>
      <c r="C26" s="14"/>
    </row>
    <row r="28" spans="1:19" x14ac:dyDescent="0.2">
      <c r="B28" s="6" t="s">
        <v>37</v>
      </c>
      <c r="F28" s="6">
        <v>-0.77</v>
      </c>
      <c r="G28" s="6" t="s">
        <v>18</v>
      </c>
      <c r="H28" s="15">
        <v>41953</v>
      </c>
      <c r="I28" s="16"/>
    </row>
    <row r="29" spans="1:19" x14ac:dyDescent="0.2">
      <c r="B29" s="6" t="s">
        <v>38</v>
      </c>
      <c r="F29" s="6">
        <v>-2.3879999999999999</v>
      </c>
      <c r="G29" s="6" t="s">
        <v>18</v>
      </c>
      <c r="H29" s="15">
        <v>41722</v>
      </c>
      <c r="I29" s="16"/>
    </row>
    <row r="30" spans="1:19" x14ac:dyDescent="0.2">
      <c r="B30" s="6" t="s">
        <v>39</v>
      </c>
      <c r="F30" s="17">
        <v>230</v>
      </c>
      <c r="G30" s="6" t="s">
        <v>40</v>
      </c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</row>
    <row r="34" spans="2:7" x14ac:dyDescent="0.2">
      <c r="B34" s="6">
        <v>-1</v>
      </c>
      <c r="C34" s="6" t="s">
        <v>42</v>
      </c>
      <c r="D34" s="48">
        <v>0</v>
      </c>
      <c r="E34" s="6" t="s">
        <v>18</v>
      </c>
      <c r="F34" s="19">
        <v>14</v>
      </c>
      <c r="G34" s="6" t="s">
        <v>40</v>
      </c>
    </row>
    <row r="35" spans="2:7" x14ac:dyDescent="0.2">
      <c r="B35" s="6">
        <v>-2.5</v>
      </c>
      <c r="C35" s="6" t="s">
        <v>43</v>
      </c>
      <c r="D35" s="48">
        <v>-1</v>
      </c>
      <c r="E35" s="6" t="s">
        <v>18</v>
      </c>
      <c r="F35" s="19">
        <v>11</v>
      </c>
      <c r="G35" s="6" t="s">
        <v>40</v>
      </c>
    </row>
    <row r="36" spans="2:7" x14ac:dyDescent="0.2">
      <c r="B36" s="19">
        <v>-5</v>
      </c>
      <c r="C36" s="19" t="s">
        <v>43</v>
      </c>
      <c r="D36" s="48">
        <v>-2.5</v>
      </c>
      <c r="E36" s="6" t="s">
        <v>18</v>
      </c>
      <c r="F36" s="19">
        <v>9</v>
      </c>
      <c r="G36" s="6" t="s">
        <v>40</v>
      </c>
    </row>
    <row r="37" spans="2:7" x14ac:dyDescent="0.2">
      <c r="C37" s="19" t="s">
        <v>44</v>
      </c>
      <c r="D37" s="48">
        <v>-5</v>
      </c>
      <c r="E37" s="6" t="s">
        <v>18</v>
      </c>
      <c r="F37" s="19">
        <v>0</v>
      </c>
      <c r="G37" s="6" t="s">
        <v>40</v>
      </c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" t="s">
        <v>58</v>
      </c>
    </row>
    <row r="2" spans="1:19" x14ac:dyDescent="0.2">
      <c r="B2" s="4" t="s">
        <v>1</v>
      </c>
    </row>
    <row r="3" spans="1:19" x14ac:dyDescent="0.2">
      <c r="B3" s="5" t="s">
        <v>2</v>
      </c>
    </row>
    <row r="6" spans="1:19" x14ac:dyDescent="0.2">
      <c r="B6" s="4" t="s">
        <v>3</v>
      </c>
    </row>
    <row r="7" spans="1:19" x14ac:dyDescent="0.2">
      <c r="B7" s="4" t="s">
        <v>56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-0.54161290322580635</v>
      </c>
      <c r="C11" s="1">
        <v>10.020870967741937</v>
      </c>
      <c r="D11" s="1">
        <v>4.0756118279569895</v>
      </c>
      <c r="E11" s="1">
        <v>16.62</v>
      </c>
      <c r="F11" s="2">
        <v>42744</v>
      </c>
      <c r="G11" s="1">
        <v>-5.141</v>
      </c>
      <c r="H11" s="2">
        <v>42747</v>
      </c>
      <c r="I11" s="1">
        <v>80.916808268344568</v>
      </c>
      <c r="J11" s="1">
        <v>183.68500000000003</v>
      </c>
      <c r="K11" s="1">
        <v>1.4573974935011225</v>
      </c>
      <c r="L11" s="1">
        <v>15.29</v>
      </c>
      <c r="M11" s="2">
        <v>42764</v>
      </c>
      <c r="N11" s="1">
        <v>38.799999999999997</v>
      </c>
      <c r="O11" s="3">
        <v>16</v>
      </c>
      <c r="P11" s="1">
        <v>10.6</v>
      </c>
      <c r="Q11" s="2">
        <v>42765</v>
      </c>
      <c r="R11" s="1">
        <v>3.9806056894718189</v>
      </c>
      <c r="S11" s="1">
        <v>23.459997554394384</v>
      </c>
    </row>
    <row r="12" spans="1:19" x14ac:dyDescent="0.2">
      <c r="A12" s="4" t="s">
        <v>24</v>
      </c>
      <c r="B12" s="1">
        <v>0.61899999999999999</v>
      </c>
      <c r="C12" s="1">
        <v>7.6117857142857135</v>
      </c>
      <c r="D12" s="1">
        <v>3.8014873511904761</v>
      </c>
      <c r="E12" s="1">
        <v>16.09</v>
      </c>
      <c r="F12" s="2">
        <v>42423</v>
      </c>
      <c r="G12" s="1">
        <v>-5.3380000000000001</v>
      </c>
      <c r="H12" s="2">
        <v>42410</v>
      </c>
      <c r="I12" s="1">
        <v>85.917127976190471</v>
      </c>
      <c r="J12" s="1">
        <v>180.01300000000006</v>
      </c>
      <c r="K12" s="1">
        <v>1.7238794642857138</v>
      </c>
      <c r="L12" s="1">
        <v>13.72</v>
      </c>
      <c r="M12" s="2">
        <v>42401</v>
      </c>
      <c r="N12" s="1">
        <v>70.8</v>
      </c>
      <c r="O12" s="3">
        <v>24</v>
      </c>
      <c r="P12" s="1">
        <v>11.8</v>
      </c>
      <c r="Q12" s="2">
        <v>42401</v>
      </c>
      <c r="R12" s="1">
        <v>4.6677462797619054</v>
      </c>
      <c r="S12" s="1">
        <v>24.826585414375415</v>
      </c>
    </row>
    <row r="13" spans="1:19" x14ac:dyDescent="0.2">
      <c r="A13" s="4" t="s">
        <v>25</v>
      </c>
      <c r="B13" s="1">
        <v>3.3474516129032272</v>
      </c>
      <c r="C13" s="1">
        <v>14.322419354838708</v>
      </c>
      <c r="D13" s="1">
        <v>8.4073864247311842</v>
      </c>
      <c r="E13" s="1">
        <v>22.24</v>
      </c>
      <c r="F13" s="2">
        <v>42436</v>
      </c>
      <c r="G13" s="1">
        <v>-1.982</v>
      </c>
      <c r="H13" s="2">
        <v>42446</v>
      </c>
      <c r="I13" s="1">
        <v>75.487775537634391</v>
      </c>
      <c r="J13" s="1">
        <v>377.62400000000008</v>
      </c>
      <c r="K13" s="1">
        <v>1.5508850806451613</v>
      </c>
      <c r="L13" s="1">
        <v>13.03</v>
      </c>
      <c r="M13" s="2">
        <v>42454</v>
      </c>
      <c r="N13" s="1">
        <v>79</v>
      </c>
      <c r="O13" s="3">
        <v>14</v>
      </c>
      <c r="P13" s="1">
        <v>22</v>
      </c>
      <c r="Q13" s="2">
        <v>42453</v>
      </c>
      <c r="R13" s="1">
        <v>8.9270927419354855</v>
      </c>
      <c r="S13" s="1">
        <v>58.440922648353947</v>
      </c>
    </row>
    <row r="14" spans="1:19" x14ac:dyDescent="0.2">
      <c r="A14" s="4" t="s">
        <v>26</v>
      </c>
      <c r="B14" s="1">
        <v>5.4032999999999989</v>
      </c>
      <c r="C14" s="1">
        <v>18.407333333333334</v>
      </c>
      <c r="D14" s="1">
        <v>12.012891666666667</v>
      </c>
      <c r="E14" s="1">
        <v>24.07</v>
      </c>
      <c r="F14" s="2">
        <v>42474</v>
      </c>
      <c r="G14" s="1">
        <v>0.311</v>
      </c>
      <c r="H14" s="2">
        <v>42466</v>
      </c>
      <c r="I14" s="1">
        <v>68.082680555555555</v>
      </c>
      <c r="J14" s="1">
        <v>564.09800000000007</v>
      </c>
      <c r="K14" s="1">
        <v>1.9205250000000003</v>
      </c>
      <c r="L14" s="1">
        <v>17.440000000000001</v>
      </c>
      <c r="M14" s="2">
        <v>42468</v>
      </c>
      <c r="N14" s="1">
        <v>20</v>
      </c>
      <c r="O14" s="3">
        <v>10</v>
      </c>
      <c r="P14" s="1">
        <v>7</v>
      </c>
      <c r="Q14" s="2">
        <v>42470</v>
      </c>
      <c r="R14" s="1">
        <v>12.536305555555554</v>
      </c>
      <c r="S14" s="1">
        <v>96.438616662831635</v>
      </c>
    </row>
    <row r="15" spans="1:19" x14ac:dyDescent="0.2">
      <c r="A15" s="4" t="s">
        <v>27</v>
      </c>
      <c r="B15" s="1">
        <v>8.982999999999997</v>
      </c>
      <c r="C15" s="1">
        <v>22.243225806451616</v>
      </c>
      <c r="D15" s="1">
        <v>15.399666666666667</v>
      </c>
      <c r="E15" s="1">
        <v>33.44</v>
      </c>
      <c r="F15" s="2">
        <v>42503</v>
      </c>
      <c r="G15" s="1">
        <v>5.0129999999999999</v>
      </c>
      <c r="H15" s="2">
        <v>42508</v>
      </c>
      <c r="I15" s="1">
        <v>65.164670698924724</v>
      </c>
      <c r="J15" s="49">
        <v>662.17400000000009</v>
      </c>
      <c r="K15" s="1">
        <v>1.8376485215053768</v>
      </c>
      <c r="L15" s="1">
        <v>15.58</v>
      </c>
      <c r="M15" s="2">
        <v>42495</v>
      </c>
      <c r="N15" s="1">
        <v>4.5999999999999996</v>
      </c>
      <c r="O15" s="3">
        <v>6</v>
      </c>
      <c r="P15" s="1">
        <v>1.5999999999999999</v>
      </c>
      <c r="Q15" s="2">
        <v>42493</v>
      </c>
      <c r="R15" s="1">
        <v>16.099684139784948</v>
      </c>
      <c r="S15" s="1">
        <v>127.80366989120598</v>
      </c>
    </row>
    <row r="16" spans="1:19" x14ac:dyDescent="0.2">
      <c r="A16" s="4" t="s">
        <v>28</v>
      </c>
      <c r="B16" s="1">
        <v>11.701600000000003</v>
      </c>
      <c r="C16" s="1">
        <v>26.84266666666667</v>
      </c>
      <c r="D16" s="1">
        <v>18.959437499999993</v>
      </c>
      <c r="E16" s="1">
        <v>36</v>
      </c>
      <c r="F16" s="2">
        <v>42551</v>
      </c>
      <c r="G16" s="1">
        <v>7.968</v>
      </c>
      <c r="H16" s="2">
        <v>42539</v>
      </c>
      <c r="I16" s="1">
        <v>68.618715277777753</v>
      </c>
      <c r="J16" s="1">
        <v>739.15600000000006</v>
      </c>
      <c r="K16" s="1">
        <v>1.356615972222222</v>
      </c>
      <c r="L16" s="1">
        <v>11.37</v>
      </c>
      <c r="M16" s="2">
        <v>42525</v>
      </c>
      <c r="N16" s="1">
        <v>65.199999999999989</v>
      </c>
      <c r="O16" s="3">
        <v>8</v>
      </c>
      <c r="P16" s="1">
        <v>22.199999999999996</v>
      </c>
      <c r="Q16" s="2">
        <v>42531</v>
      </c>
      <c r="R16" s="1">
        <v>21.125715277777783</v>
      </c>
      <c r="S16" s="1">
        <v>145.16619882060121</v>
      </c>
    </row>
    <row r="17" spans="1:19" x14ac:dyDescent="0.2">
      <c r="A17" s="4" t="s">
        <v>29</v>
      </c>
      <c r="B17" s="1">
        <v>15.06516129032258</v>
      </c>
      <c r="C17" s="1">
        <v>30.94064516129033</v>
      </c>
      <c r="D17" s="1">
        <v>22.134381720430113</v>
      </c>
      <c r="E17" s="1">
        <v>37.659999999999997</v>
      </c>
      <c r="F17" s="2">
        <v>42554</v>
      </c>
      <c r="G17" s="1">
        <v>10.119999999999999</v>
      </c>
      <c r="H17" s="2">
        <v>42577</v>
      </c>
      <c r="I17" s="1">
        <v>64.384469086021511</v>
      </c>
      <c r="J17" s="1">
        <v>765.98799999999994</v>
      </c>
      <c r="K17" s="1">
        <v>1.4749764784946231</v>
      </c>
      <c r="L17" s="1">
        <v>16.66</v>
      </c>
      <c r="M17" s="2">
        <v>42568</v>
      </c>
      <c r="N17" s="1">
        <v>29.599999999999998</v>
      </c>
      <c r="O17" s="3">
        <v>6</v>
      </c>
      <c r="P17" s="1">
        <v>15.799999999999997</v>
      </c>
      <c r="Q17" s="2">
        <v>42572</v>
      </c>
      <c r="R17" s="1">
        <v>25.350497311827954</v>
      </c>
      <c r="S17" s="1">
        <v>168.22119755869727</v>
      </c>
    </row>
    <row r="18" spans="1:19" x14ac:dyDescent="0.2">
      <c r="A18" s="4" t="s">
        <v>30</v>
      </c>
      <c r="B18" s="1">
        <v>12.994838709677417</v>
      </c>
      <c r="C18" s="1">
        <v>28.334516129032259</v>
      </c>
      <c r="D18" s="1">
        <v>20.350907258064513</v>
      </c>
      <c r="E18" s="1">
        <v>34.32</v>
      </c>
      <c r="F18" s="2">
        <v>42587</v>
      </c>
      <c r="G18" s="1">
        <v>8.51</v>
      </c>
      <c r="H18" s="2">
        <v>42607</v>
      </c>
      <c r="I18" s="1">
        <v>66.283924731182779</v>
      </c>
      <c r="J18" s="1">
        <v>660.49199999999985</v>
      </c>
      <c r="K18" s="1">
        <v>1.3854180107526881</v>
      </c>
      <c r="L18" s="1">
        <v>20.58</v>
      </c>
      <c r="M18" s="2">
        <v>42604</v>
      </c>
      <c r="N18" s="1">
        <v>48.4</v>
      </c>
      <c r="O18" s="3">
        <v>9</v>
      </c>
      <c r="P18" s="1">
        <v>14.2</v>
      </c>
      <c r="Q18" s="2">
        <v>42604</v>
      </c>
      <c r="R18" s="1">
        <v>22.846908602150535</v>
      </c>
      <c r="S18" s="1">
        <v>135.12915169767115</v>
      </c>
    </row>
    <row r="19" spans="1:19" x14ac:dyDescent="0.2">
      <c r="A19" s="4" t="s">
        <v>31</v>
      </c>
      <c r="B19" s="1">
        <v>9.5769666666666673</v>
      </c>
      <c r="C19" s="1">
        <v>22.584000000000007</v>
      </c>
      <c r="D19" s="1">
        <v>15.667900694444445</v>
      </c>
      <c r="E19" s="1">
        <v>28.28</v>
      </c>
      <c r="F19" s="2">
        <v>42634</v>
      </c>
      <c r="G19" s="1">
        <v>4.468</v>
      </c>
      <c r="H19" s="2">
        <v>42641</v>
      </c>
      <c r="I19" s="1">
        <v>71.525013888888878</v>
      </c>
      <c r="J19" s="1">
        <v>476.81299999999993</v>
      </c>
      <c r="K19" s="1">
        <v>1.2582229166666663</v>
      </c>
      <c r="L19" s="1">
        <v>13.92</v>
      </c>
      <c r="M19" s="2">
        <v>42629</v>
      </c>
      <c r="N19" s="1">
        <v>12.399999999999999</v>
      </c>
      <c r="O19" s="3">
        <v>9</v>
      </c>
      <c r="P19" s="1">
        <v>6.2</v>
      </c>
      <c r="Q19" s="2">
        <v>42615</v>
      </c>
      <c r="R19" s="1">
        <v>19.159104166666665</v>
      </c>
      <c r="S19" s="1">
        <v>83.104782829058806</v>
      </c>
    </row>
    <row r="20" spans="1:19" x14ac:dyDescent="0.2">
      <c r="A20" s="4" t="s">
        <v>32</v>
      </c>
      <c r="B20" s="1">
        <v>6.8710967741935471</v>
      </c>
      <c r="C20" s="1">
        <v>18.610322580645171</v>
      </c>
      <c r="D20" s="1">
        <v>12.350193548387095</v>
      </c>
      <c r="E20" s="1">
        <v>25.34</v>
      </c>
      <c r="F20" s="2">
        <v>42648</v>
      </c>
      <c r="G20" s="1">
        <v>-0.29699999999999999</v>
      </c>
      <c r="H20" s="2">
        <v>42659</v>
      </c>
      <c r="I20" s="1">
        <v>79.34021505376343</v>
      </c>
      <c r="J20" s="1">
        <v>322.80799999999999</v>
      </c>
      <c r="K20" s="1">
        <v>1.0938481182795696</v>
      </c>
      <c r="L20" s="1">
        <v>12.74</v>
      </c>
      <c r="M20" s="2">
        <v>42649</v>
      </c>
      <c r="N20" s="1">
        <v>37.400000000000006</v>
      </c>
      <c r="O20" s="3">
        <v>14</v>
      </c>
      <c r="P20" s="1">
        <v>22.799999999999997</v>
      </c>
      <c r="Q20" s="2">
        <v>42662</v>
      </c>
      <c r="R20" s="1">
        <v>15.009892473118278</v>
      </c>
      <c r="S20" s="1">
        <v>49.133720838007093</v>
      </c>
    </row>
    <row r="21" spans="1:19" x14ac:dyDescent="0.2">
      <c r="A21" s="4" t="s">
        <v>33</v>
      </c>
      <c r="B21" s="1">
        <v>4.4050000000000002</v>
      </c>
      <c r="C21" s="1">
        <v>15.1226</v>
      </c>
      <c r="D21" s="1">
        <v>9.25599375</v>
      </c>
      <c r="E21" s="1">
        <v>22.51</v>
      </c>
      <c r="F21" s="2">
        <v>42684</v>
      </c>
      <c r="G21" s="1">
        <v>-1.7150000000000001</v>
      </c>
      <c r="H21" s="2">
        <v>42704</v>
      </c>
      <c r="I21" s="1">
        <v>85.254027777777779</v>
      </c>
      <c r="J21" s="1">
        <v>204.78300000000007</v>
      </c>
      <c r="K21" s="1">
        <v>1.1637881944444446</v>
      </c>
      <c r="L21" s="1">
        <v>13.43</v>
      </c>
      <c r="M21" s="2">
        <v>42695</v>
      </c>
      <c r="N21" s="1">
        <v>24.200000000000003</v>
      </c>
      <c r="O21" s="3">
        <v>17</v>
      </c>
      <c r="P21" s="1">
        <v>9.0000000000000018</v>
      </c>
      <c r="Q21" s="2">
        <v>42695</v>
      </c>
      <c r="R21" s="1">
        <v>10.395820138888888</v>
      </c>
      <c r="S21" s="1">
        <v>26.696653877866101</v>
      </c>
    </row>
    <row r="22" spans="1:19" ht="13.5" thickBot="1" x14ac:dyDescent="0.25">
      <c r="A22" s="10" t="s">
        <v>34</v>
      </c>
      <c r="B22" s="11">
        <v>0.92583870967741932</v>
      </c>
      <c r="C22" s="11">
        <v>10.800709677419356</v>
      </c>
      <c r="D22" s="11">
        <v>5.183588037634407</v>
      </c>
      <c r="E22" s="11">
        <v>17.64</v>
      </c>
      <c r="F22" s="12">
        <v>42732</v>
      </c>
      <c r="G22" s="11">
        <v>-4.1970000000000001</v>
      </c>
      <c r="H22" s="12">
        <v>42705</v>
      </c>
      <c r="I22" s="11">
        <v>89.844038978494623</v>
      </c>
      <c r="J22" s="11">
        <v>175.10900000000001</v>
      </c>
      <c r="K22" s="11">
        <v>0.79110752688172048</v>
      </c>
      <c r="L22" s="11">
        <v>9.9</v>
      </c>
      <c r="M22" s="12">
        <v>42732</v>
      </c>
      <c r="N22" s="11">
        <v>5</v>
      </c>
      <c r="O22" s="13">
        <v>10</v>
      </c>
      <c r="P22" s="11">
        <v>1.8</v>
      </c>
      <c r="Q22" s="12">
        <v>42733</v>
      </c>
      <c r="R22" s="11">
        <v>6.4444401881720434</v>
      </c>
      <c r="S22" s="11">
        <v>14.528476895136777</v>
      </c>
    </row>
    <row r="23" spans="1:19" ht="13.5" thickTop="1" x14ac:dyDescent="0.2">
      <c r="A23" s="4" t="s">
        <v>35</v>
      </c>
      <c r="B23" s="1">
        <v>6.612636738351255</v>
      </c>
      <c r="C23" s="1">
        <v>18.820091282642093</v>
      </c>
      <c r="D23" s="1">
        <v>12.299953870514377</v>
      </c>
      <c r="E23" s="1">
        <v>37.659999999999997</v>
      </c>
      <c r="F23" s="2">
        <v>42188</v>
      </c>
      <c r="G23" s="1">
        <v>-5.3380000000000001</v>
      </c>
      <c r="H23" s="2">
        <v>42045</v>
      </c>
      <c r="I23" s="1">
        <v>75.068288985879704</v>
      </c>
      <c r="J23" s="49">
        <v>5312.7430000000004</v>
      </c>
      <c r="K23" s="1">
        <v>1.4178593981399423</v>
      </c>
      <c r="L23" s="1">
        <v>20.58</v>
      </c>
      <c r="M23" s="2">
        <v>42238</v>
      </c>
      <c r="N23" s="1">
        <v>435.39999999999992</v>
      </c>
      <c r="O23" s="3">
        <v>143</v>
      </c>
      <c r="P23" s="1">
        <v>22.799999999999997</v>
      </c>
      <c r="Q23" s="2">
        <v>42296</v>
      </c>
      <c r="R23" s="1">
        <v>13.878651047092655</v>
      </c>
      <c r="S23" s="1">
        <v>952.94997468819975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-0.29699999999999999</v>
      </c>
      <c r="G28" s="6" t="s">
        <v>18</v>
      </c>
      <c r="H28" s="15">
        <v>42293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-0.16900000000000001</v>
      </c>
      <c r="G29" s="6" t="s">
        <v>18</v>
      </c>
      <c r="H29" s="15">
        <v>42086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206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21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16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13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2</v>
      </c>
      <c r="G37" s="6" t="s">
        <v>40</v>
      </c>
      <c r="H37" s="6"/>
      <c r="I37" s="6"/>
      <c r="J37" s="6"/>
    </row>
  </sheetData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25" sqref="O2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" t="s">
        <v>63</v>
      </c>
    </row>
    <row r="2" spans="1:19" x14ac:dyDescent="0.2">
      <c r="B2" s="4" t="s">
        <v>1</v>
      </c>
    </row>
    <row r="3" spans="1:19" x14ac:dyDescent="0.2">
      <c r="B3" s="5" t="s">
        <v>2</v>
      </c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2.6</v>
      </c>
      <c r="C11" s="1">
        <v>11</v>
      </c>
      <c r="D11" s="1">
        <v>6.6</v>
      </c>
      <c r="E11" s="1">
        <v>19</v>
      </c>
      <c r="F11" s="2">
        <v>42742</v>
      </c>
      <c r="G11" s="1">
        <v>-2.2999999999999998</v>
      </c>
      <c r="H11" s="2">
        <v>42748</v>
      </c>
      <c r="I11" s="1">
        <v>82.7</v>
      </c>
      <c r="J11" s="1">
        <v>166</v>
      </c>
      <c r="K11" s="1">
        <v>1.4</v>
      </c>
      <c r="L11" s="1">
        <v>15.4</v>
      </c>
      <c r="M11" s="2">
        <v>42746</v>
      </c>
      <c r="N11" s="1">
        <v>58.6</v>
      </c>
      <c r="O11" s="3">
        <v>18</v>
      </c>
      <c r="P11" s="1">
        <v>21.6</v>
      </c>
      <c r="Q11" s="2">
        <v>42739</v>
      </c>
      <c r="R11" s="1">
        <v>6.6</v>
      </c>
      <c r="S11" s="1">
        <v>26</v>
      </c>
    </row>
    <row r="12" spans="1:19" x14ac:dyDescent="0.2">
      <c r="A12" s="4" t="s">
        <v>24</v>
      </c>
      <c r="B12" s="1">
        <v>2.2000000000000002</v>
      </c>
      <c r="C12" s="1">
        <v>11.7</v>
      </c>
      <c r="D12" s="1">
        <v>6.6</v>
      </c>
      <c r="E12" s="1">
        <v>18.100000000000001</v>
      </c>
      <c r="F12" s="2">
        <v>42779</v>
      </c>
      <c r="G12" s="1">
        <v>-3.5</v>
      </c>
      <c r="H12" s="2">
        <v>42783</v>
      </c>
      <c r="I12" s="1">
        <v>77.400000000000006</v>
      </c>
      <c r="J12" s="1">
        <v>247.6</v>
      </c>
      <c r="K12" s="1">
        <v>2</v>
      </c>
      <c r="L12" s="1">
        <v>21.6</v>
      </c>
      <c r="M12" s="2">
        <v>42775</v>
      </c>
      <c r="N12" s="1">
        <v>86.4</v>
      </c>
      <c r="O12" s="3">
        <v>19</v>
      </c>
      <c r="P12" s="1">
        <v>23.4</v>
      </c>
      <c r="Q12" s="2">
        <v>42776</v>
      </c>
      <c r="R12" s="1">
        <v>7.1</v>
      </c>
      <c r="S12" s="1">
        <v>39.6</v>
      </c>
    </row>
    <row r="13" spans="1:19" x14ac:dyDescent="0.2">
      <c r="A13" s="4" t="s">
        <v>25</v>
      </c>
      <c r="B13" s="1">
        <v>2.6</v>
      </c>
      <c r="C13" s="1">
        <v>11.8</v>
      </c>
      <c r="D13" s="1">
        <v>6.9</v>
      </c>
      <c r="E13" s="1">
        <v>20.9</v>
      </c>
      <c r="F13" s="2">
        <v>42824</v>
      </c>
      <c r="G13" s="1">
        <v>-2</v>
      </c>
      <c r="H13" s="2">
        <v>42809</v>
      </c>
      <c r="I13" s="1">
        <v>76.400000000000006</v>
      </c>
      <c r="J13" s="1">
        <v>344.5</v>
      </c>
      <c r="K13" s="1">
        <v>1.7</v>
      </c>
      <c r="L13" s="1">
        <v>15.3</v>
      </c>
      <c r="M13" s="2">
        <v>42803</v>
      </c>
      <c r="N13" s="1">
        <v>70.2</v>
      </c>
      <c r="O13" s="3">
        <v>15</v>
      </c>
      <c r="P13" s="1">
        <v>19.2</v>
      </c>
      <c r="Q13" s="2">
        <v>42804</v>
      </c>
      <c r="R13" s="1">
        <v>8.1</v>
      </c>
      <c r="S13" s="1">
        <v>52.6</v>
      </c>
    </row>
    <row r="14" spans="1:19" x14ac:dyDescent="0.2">
      <c r="A14" s="4" t="s">
        <v>26</v>
      </c>
      <c r="B14" s="1">
        <v>3.9</v>
      </c>
      <c r="C14" s="1">
        <v>15.4</v>
      </c>
      <c r="D14" s="1">
        <v>9.4</v>
      </c>
      <c r="E14" s="1">
        <v>21.5</v>
      </c>
      <c r="F14" s="2">
        <v>42840</v>
      </c>
      <c r="G14" s="1">
        <v>-2.2999999999999998</v>
      </c>
      <c r="H14" s="2">
        <v>42827</v>
      </c>
      <c r="I14" s="1">
        <v>74.2</v>
      </c>
      <c r="J14" s="1">
        <v>504.1</v>
      </c>
      <c r="K14" s="1">
        <v>1.7</v>
      </c>
      <c r="L14" s="1">
        <v>15.5</v>
      </c>
      <c r="M14" s="2">
        <v>42841</v>
      </c>
      <c r="N14" s="1">
        <v>31.8</v>
      </c>
      <c r="O14" s="3">
        <v>15</v>
      </c>
      <c r="P14" s="1">
        <v>8.1999999999999993</v>
      </c>
      <c r="Q14" s="2">
        <v>42845</v>
      </c>
      <c r="R14" s="1">
        <v>11.8</v>
      </c>
      <c r="S14" s="1">
        <v>78.5</v>
      </c>
    </row>
    <row r="15" spans="1:19" x14ac:dyDescent="0.2">
      <c r="A15" s="4" t="s">
        <v>27</v>
      </c>
      <c r="B15" s="1">
        <v>7.6</v>
      </c>
      <c r="C15" s="1">
        <v>20.9</v>
      </c>
      <c r="D15" s="1">
        <v>14</v>
      </c>
      <c r="E15" s="1">
        <v>28.6</v>
      </c>
      <c r="F15" s="2">
        <v>42876</v>
      </c>
      <c r="G15" s="1">
        <v>0.2</v>
      </c>
      <c r="H15" s="2">
        <v>42857</v>
      </c>
      <c r="I15" s="1">
        <v>67.599999999999994</v>
      </c>
      <c r="J15" s="49">
        <v>663.1</v>
      </c>
      <c r="K15" s="1">
        <v>1.7</v>
      </c>
      <c r="L15" s="1">
        <v>15.2</v>
      </c>
      <c r="M15" s="2">
        <v>42861</v>
      </c>
      <c r="N15" s="1">
        <v>22.8</v>
      </c>
      <c r="O15" s="3">
        <v>13</v>
      </c>
      <c r="P15" s="1">
        <v>8</v>
      </c>
      <c r="Q15" s="2">
        <v>42877</v>
      </c>
      <c r="R15" s="1">
        <v>16.3</v>
      </c>
      <c r="S15" s="1">
        <v>119.2</v>
      </c>
    </row>
    <row r="16" spans="1:19" x14ac:dyDescent="0.2">
      <c r="A16" s="4" t="s">
        <v>28</v>
      </c>
      <c r="B16" s="1">
        <v>11.1</v>
      </c>
      <c r="C16" s="1">
        <v>25.7</v>
      </c>
      <c r="D16" s="1">
        <v>18.2</v>
      </c>
      <c r="E16" s="1">
        <v>36.299999999999997</v>
      </c>
      <c r="F16" s="2">
        <v>42908</v>
      </c>
      <c r="G16" s="1">
        <v>5.6</v>
      </c>
      <c r="H16" s="2">
        <v>42887</v>
      </c>
      <c r="I16" s="1">
        <v>64.3</v>
      </c>
      <c r="J16" s="1">
        <v>698.8</v>
      </c>
      <c r="K16" s="1">
        <v>1.5</v>
      </c>
      <c r="L16" s="1">
        <v>12.4</v>
      </c>
      <c r="M16" s="2">
        <v>42902</v>
      </c>
      <c r="N16" s="1">
        <v>15</v>
      </c>
      <c r="O16" s="3">
        <v>5</v>
      </c>
      <c r="P16" s="1">
        <v>6.2</v>
      </c>
      <c r="Q16" s="2">
        <v>42903</v>
      </c>
      <c r="R16" s="1">
        <v>21.7</v>
      </c>
      <c r="S16" s="1">
        <v>140.1</v>
      </c>
    </row>
    <row r="17" spans="1:19" x14ac:dyDescent="0.2">
      <c r="A17" s="4" t="s">
        <v>29</v>
      </c>
      <c r="B17" s="1">
        <v>13.5</v>
      </c>
      <c r="C17" s="1">
        <v>28.3</v>
      </c>
      <c r="D17" s="1">
        <v>20.399999999999999</v>
      </c>
      <c r="E17" s="1">
        <v>36.299999999999997</v>
      </c>
      <c r="F17" s="2">
        <v>42935</v>
      </c>
      <c r="G17" s="1">
        <v>6.8</v>
      </c>
      <c r="H17" s="2">
        <v>42931</v>
      </c>
      <c r="I17" s="1">
        <v>65</v>
      </c>
      <c r="J17" s="1">
        <v>699.7</v>
      </c>
      <c r="K17" s="1">
        <v>1.4</v>
      </c>
      <c r="L17" s="1">
        <v>15</v>
      </c>
      <c r="M17" s="2">
        <v>42936</v>
      </c>
      <c r="N17" s="1">
        <v>26.8</v>
      </c>
      <c r="O17" s="3">
        <v>6</v>
      </c>
      <c r="P17" s="1">
        <v>13.8</v>
      </c>
      <c r="Q17" s="2">
        <v>42922</v>
      </c>
      <c r="R17" s="1">
        <v>24.9</v>
      </c>
      <c r="S17" s="1">
        <v>147.19999999999999</v>
      </c>
    </row>
    <row r="18" spans="1:19" x14ac:dyDescent="0.2">
      <c r="A18" s="4" t="s">
        <v>30</v>
      </c>
      <c r="B18" s="1">
        <v>12.6</v>
      </c>
      <c r="C18" s="1">
        <v>29.5</v>
      </c>
      <c r="D18" s="1">
        <v>20.6</v>
      </c>
      <c r="E18" s="1">
        <v>34.799999999999997</v>
      </c>
      <c r="F18" s="2">
        <v>42970</v>
      </c>
      <c r="G18" s="1">
        <v>7.9</v>
      </c>
      <c r="H18" s="2">
        <v>42959</v>
      </c>
      <c r="I18" s="1">
        <v>60.3</v>
      </c>
      <c r="J18" s="1">
        <v>698.9</v>
      </c>
      <c r="K18" s="1">
        <v>1.4</v>
      </c>
      <c r="L18" s="1">
        <v>14.5</v>
      </c>
      <c r="M18" s="2">
        <v>42971</v>
      </c>
      <c r="N18" s="1">
        <v>5.8</v>
      </c>
      <c r="O18" s="3">
        <v>4</v>
      </c>
      <c r="P18" s="1">
        <v>5</v>
      </c>
      <c r="Q18" s="2">
        <v>42962</v>
      </c>
      <c r="R18" s="1">
        <v>26.1</v>
      </c>
      <c r="S18" s="1">
        <v>146.69999999999999</v>
      </c>
    </row>
    <row r="19" spans="1:19" x14ac:dyDescent="0.2">
      <c r="A19" s="4" t="s">
        <v>31</v>
      </c>
      <c r="B19" s="1">
        <v>11.3</v>
      </c>
      <c r="C19" s="1">
        <v>26.2</v>
      </c>
      <c r="D19" s="1">
        <v>18.399999999999999</v>
      </c>
      <c r="E19" s="1">
        <v>36.6</v>
      </c>
      <c r="F19" s="2">
        <v>42984</v>
      </c>
      <c r="G19" s="1">
        <v>6.2</v>
      </c>
      <c r="H19" s="2">
        <v>42999</v>
      </c>
      <c r="I19" s="1">
        <v>66.599999999999994</v>
      </c>
      <c r="J19" s="1">
        <v>471.6</v>
      </c>
      <c r="K19" s="1">
        <v>1.2</v>
      </c>
      <c r="L19" s="1">
        <v>14.7</v>
      </c>
      <c r="M19" s="2">
        <v>42991</v>
      </c>
      <c r="N19" s="1">
        <v>10</v>
      </c>
      <c r="O19" s="3">
        <v>7</v>
      </c>
      <c r="P19" s="1">
        <v>5.4</v>
      </c>
      <c r="Q19" s="2">
        <v>42994</v>
      </c>
      <c r="R19" s="1">
        <v>22.7</v>
      </c>
      <c r="S19" s="1">
        <v>95.8</v>
      </c>
    </row>
    <row r="20" spans="1:19" x14ac:dyDescent="0.2">
      <c r="A20" s="4" t="s">
        <v>32</v>
      </c>
      <c r="B20" s="1">
        <v>6.3</v>
      </c>
      <c r="C20" s="1">
        <v>20.399999999999999</v>
      </c>
      <c r="D20" s="1">
        <v>12.8</v>
      </c>
      <c r="E20" s="1">
        <v>28</v>
      </c>
      <c r="F20" s="2">
        <v>43012</v>
      </c>
      <c r="G20" s="1">
        <v>-0.5</v>
      </c>
      <c r="H20" s="2">
        <v>43039</v>
      </c>
      <c r="I20" s="1">
        <v>74.099999999999994</v>
      </c>
      <c r="J20" s="1">
        <v>376.2</v>
      </c>
      <c r="K20" s="1">
        <v>1</v>
      </c>
      <c r="L20" s="1">
        <v>12.7</v>
      </c>
      <c r="M20" s="2">
        <v>43031</v>
      </c>
      <c r="N20" s="1">
        <v>6.8</v>
      </c>
      <c r="O20" s="3">
        <v>9</v>
      </c>
      <c r="P20" s="1">
        <v>2.6</v>
      </c>
      <c r="Q20" s="2">
        <v>43021</v>
      </c>
      <c r="R20" s="1">
        <v>16.7</v>
      </c>
      <c r="S20" s="1">
        <v>54.5</v>
      </c>
    </row>
    <row r="21" spans="1:19" x14ac:dyDescent="0.2">
      <c r="A21" s="4" t="s">
        <v>33</v>
      </c>
      <c r="B21" s="1">
        <v>3</v>
      </c>
      <c r="C21" s="1">
        <v>12.8</v>
      </c>
      <c r="D21" s="1">
        <v>7.6</v>
      </c>
      <c r="E21" s="1">
        <v>23.7</v>
      </c>
      <c r="F21" s="2">
        <v>43041</v>
      </c>
      <c r="G21" s="1">
        <v>-1.9</v>
      </c>
      <c r="H21" s="2">
        <v>43064</v>
      </c>
      <c r="I21" s="1">
        <v>82.3</v>
      </c>
      <c r="J21" s="1">
        <v>197.6</v>
      </c>
      <c r="K21" s="1">
        <v>1.2</v>
      </c>
      <c r="L21" s="1">
        <v>11.5</v>
      </c>
      <c r="M21" s="2">
        <v>43060</v>
      </c>
      <c r="N21" s="1">
        <v>88.4</v>
      </c>
      <c r="O21" s="3">
        <v>18</v>
      </c>
      <c r="P21" s="1">
        <v>38.799999999999997</v>
      </c>
      <c r="Q21" s="2">
        <v>43062</v>
      </c>
      <c r="R21" s="1">
        <v>9.1</v>
      </c>
      <c r="S21" s="1">
        <v>25.3</v>
      </c>
    </row>
    <row r="22" spans="1:19" ht="13.5" thickBot="1" x14ac:dyDescent="0.25">
      <c r="A22" s="10" t="s">
        <v>34</v>
      </c>
      <c r="B22" s="11">
        <v>1.9</v>
      </c>
      <c r="C22" s="11">
        <v>9.5</v>
      </c>
      <c r="D22" s="11">
        <v>5.3</v>
      </c>
      <c r="E22" s="11">
        <v>16.2</v>
      </c>
      <c r="F22" s="12">
        <v>43075</v>
      </c>
      <c r="G22" s="11">
        <v>-4.7</v>
      </c>
      <c r="H22" s="12">
        <v>43099</v>
      </c>
      <c r="I22" s="11">
        <v>89.7</v>
      </c>
      <c r="J22" s="11">
        <v>151.9</v>
      </c>
      <c r="K22" s="11">
        <v>1</v>
      </c>
      <c r="L22" s="11">
        <v>11.6</v>
      </c>
      <c r="M22" s="12">
        <v>43073</v>
      </c>
      <c r="N22" s="11">
        <v>8.1999999999999993</v>
      </c>
      <c r="O22" s="13">
        <v>14</v>
      </c>
      <c r="P22" s="11">
        <v>1.8</v>
      </c>
      <c r="Q22" s="12">
        <v>43073</v>
      </c>
      <c r="R22" s="11">
        <v>6.9</v>
      </c>
      <c r="S22" s="11">
        <v>14.1</v>
      </c>
    </row>
    <row r="23" spans="1:19" ht="13.5" thickTop="1" x14ac:dyDescent="0.2">
      <c r="A23" s="4" t="s">
        <v>35</v>
      </c>
      <c r="B23" s="1">
        <v>6.6</v>
      </c>
      <c r="C23" s="1">
        <v>18.600000000000001</v>
      </c>
      <c r="D23" s="1">
        <v>12.2</v>
      </c>
      <c r="E23" s="1">
        <v>36.6</v>
      </c>
      <c r="F23" s="2">
        <v>42984</v>
      </c>
      <c r="G23" s="1">
        <v>-4.7</v>
      </c>
      <c r="H23" s="2">
        <v>43099</v>
      </c>
      <c r="I23" s="1">
        <v>73.400000000000006</v>
      </c>
      <c r="J23" s="49">
        <v>5220.1000000000004</v>
      </c>
      <c r="K23" s="1">
        <v>1.4</v>
      </c>
      <c r="L23" s="1">
        <v>21.6</v>
      </c>
      <c r="M23" s="2">
        <v>42775</v>
      </c>
      <c r="N23" s="1">
        <v>430.8</v>
      </c>
      <c r="O23" s="3">
        <v>143</v>
      </c>
      <c r="P23" s="1">
        <v>38.799999999999997</v>
      </c>
      <c r="Q23" s="2">
        <v>43062</v>
      </c>
      <c r="R23" s="1">
        <v>14.8</v>
      </c>
      <c r="S23" s="1">
        <v>939.6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-0.16200000000000001</v>
      </c>
      <c r="G28" s="6" t="s">
        <v>18</v>
      </c>
      <c r="H28" s="15">
        <v>43029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-2.3130000000000002</v>
      </c>
      <c r="G29" s="6" t="s">
        <v>18</v>
      </c>
      <c r="H29" s="15">
        <v>42827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201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17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12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7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0</v>
      </c>
      <c r="G37" s="6" t="s">
        <v>40</v>
      </c>
      <c r="H37" s="6"/>
      <c r="I37" s="6"/>
      <c r="J37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32" sqref="O32"/>
    </sheetView>
  </sheetViews>
  <sheetFormatPr baseColWidth="10" defaultRowHeight="12.75" x14ac:dyDescent="0.2"/>
  <cols>
    <col min="2" max="2" width="8.285156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57031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4" t="s">
        <v>64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-0.75000000000000011</v>
      </c>
      <c r="C11" s="1">
        <v>8.7786451612903225</v>
      </c>
      <c r="D11" s="1">
        <v>3.4287184139784936</v>
      </c>
      <c r="E11" s="1">
        <v>14.75</v>
      </c>
      <c r="F11" s="2">
        <v>43104</v>
      </c>
      <c r="G11" s="1">
        <v>-6.6890000000000001</v>
      </c>
      <c r="H11" s="2">
        <v>43126</v>
      </c>
      <c r="I11" s="1">
        <v>79.562244623655914</v>
      </c>
      <c r="J11" s="1">
        <v>203.26</v>
      </c>
      <c r="K11" s="1">
        <v>1.3498004032258066</v>
      </c>
      <c r="L11" s="1">
        <v>11.66</v>
      </c>
      <c r="M11" s="2">
        <v>43127</v>
      </c>
      <c r="N11" s="1">
        <v>36.600000000000009</v>
      </c>
      <c r="O11" s="3">
        <v>15</v>
      </c>
      <c r="P11" s="1">
        <v>10.600000000000001</v>
      </c>
      <c r="Q11" s="2">
        <v>43110</v>
      </c>
      <c r="R11" s="1">
        <v>3.8282197580645163</v>
      </c>
      <c r="S11" s="1">
        <v>22.560408568429658</v>
      </c>
    </row>
    <row r="12" spans="1:19" x14ac:dyDescent="0.2">
      <c r="A12" s="4" t="s">
        <v>24</v>
      </c>
      <c r="B12" s="1">
        <v>1.9852499999999993</v>
      </c>
      <c r="C12" s="1">
        <v>13.246499999999999</v>
      </c>
      <c r="D12" s="1">
        <v>7.2973794642857142</v>
      </c>
      <c r="E12" s="1">
        <v>19.64</v>
      </c>
      <c r="F12" s="2">
        <v>42791</v>
      </c>
      <c r="G12" s="1">
        <v>-1.377</v>
      </c>
      <c r="H12" s="2">
        <v>42776</v>
      </c>
      <c r="I12" s="1">
        <v>77.140461309523786</v>
      </c>
      <c r="J12" s="1">
        <v>250.76999999999995</v>
      </c>
      <c r="K12" s="1">
        <v>1.9371540178571427</v>
      </c>
      <c r="L12" s="1">
        <v>26.07</v>
      </c>
      <c r="M12" s="2">
        <v>42770</v>
      </c>
      <c r="N12" s="1">
        <v>26.199999999999996</v>
      </c>
      <c r="O12" s="3">
        <v>15</v>
      </c>
      <c r="P12" s="1">
        <v>10.200000000000001</v>
      </c>
      <c r="Q12" s="2">
        <v>42773</v>
      </c>
      <c r="R12" s="1">
        <v>7.2591994047619055</v>
      </c>
      <c r="S12" s="1">
        <v>39.354286631633578</v>
      </c>
    </row>
    <row r="13" spans="1:19" x14ac:dyDescent="0.2">
      <c r="A13" s="4" t="s">
        <v>25</v>
      </c>
      <c r="B13" s="1">
        <v>3.3860967741935477</v>
      </c>
      <c r="C13" s="1">
        <v>17.375935483870968</v>
      </c>
      <c r="D13" s="1">
        <v>9.8572545613131997</v>
      </c>
      <c r="E13" s="1">
        <v>27.27</v>
      </c>
      <c r="F13" s="2">
        <v>42804</v>
      </c>
      <c r="G13" s="1">
        <v>-3.419</v>
      </c>
      <c r="H13" s="2">
        <v>42818</v>
      </c>
      <c r="I13" s="1">
        <v>69.180352179135213</v>
      </c>
      <c r="J13" s="1">
        <v>465.94799999999998</v>
      </c>
      <c r="K13" s="1">
        <v>1.6326308482040723</v>
      </c>
      <c r="L13" s="1">
        <v>12.45</v>
      </c>
      <c r="M13" s="2">
        <v>42806</v>
      </c>
      <c r="N13" s="1">
        <v>24.4</v>
      </c>
      <c r="O13" s="3">
        <v>10</v>
      </c>
      <c r="P13" s="1">
        <v>10.4</v>
      </c>
      <c r="Q13" s="2">
        <v>42819</v>
      </c>
      <c r="R13" s="1">
        <v>10.803099233584989</v>
      </c>
      <c r="S13" s="1">
        <v>74.62599221336923</v>
      </c>
    </row>
    <row r="14" spans="1:19" x14ac:dyDescent="0.2">
      <c r="A14" s="4" t="s">
        <v>26</v>
      </c>
      <c r="B14" s="1">
        <v>3.2764666666666673</v>
      </c>
      <c r="C14" s="1">
        <v>19.573333333333338</v>
      </c>
      <c r="D14" s="1">
        <v>11.42360833333333</v>
      </c>
      <c r="E14" s="1">
        <v>26.93</v>
      </c>
      <c r="F14" s="2">
        <v>42838</v>
      </c>
      <c r="G14" s="1">
        <v>-2.6040000000000001</v>
      </c>
      <c r="H14" s="2">
        <v>42853</v>
      </c>
      <c r="I14" s="1">
        <v>59.643097222222217</v>
      </c>
      <c r="J14" s="1">
        <v>641.95600000000002</v>
      </c>
      <c r="K14" s="1">
        <v>1.6923673611111114</v>
      </c>
      <c r="L14" s="1">
        <v>16.66</v>
      </c>
      <c r="M14" s="2">
        <v>42855</v>
      </c>
      <c r="N14" s="1">
        <v>5.7999999999999989</v>
      </c>
      <c r="O14" s="3">
        <v>6</v>
      </c>
      <c r="P14" s="1">
        <v>2.1999999999999997</v>
      </c>
      <c r="Q14" s="2">
        <v>42855</v>
      </c>
      <c r="R14" s="1">
        <v>14.742415277777779</v>
      </c>
      <c r="S14" s="1">
        <v>106.67745835697144</v>
      </c>
    </row>
    <row r="15" spans="1:19" x14ac:dyDescent="0.2">
      <c r="A15" s="4" t="s">
        <v>27</v>
      </c>
      <c r="B15" s="1">
        <v>9.3217419354838711</v>
      </c>
      <c r="C15" s="1">
        <v>24.127419354838711</v>
      </c>
      <c r="D15" s="1">
        <v>16.639799731182798</v>
      </c>
      <c r="E15" s="1">
        <v>32.450000000000003</v>
      </c>
      <c r="F15" s="2">
        <v>42880</v>
      </c>
      <c r="G15" s="1">
        <v>-1.107</v>
      </c>
      <c r="H15" s="2">
        <v>42856</v>
      </c>
      <c r="I15" s="1">
        <v>63.621565860215057</v>
      </c>
      <c r="J15" s="49">
        <v>681.77700000000004</v>
      </c>
      <c r="K15" s="1">
        <v>1.4896841397849463</v>
      </c>
      <c r="L15" s="1">
        <v>13.43</v>
      </c>
      <c r="M15" s="2">
        <v>42883</v>
      </c>
      <c r="N15" s="1">
        <v>49.8</v>
      </c>
      <c r="O15" s="3">
        <v>9</v>
      </c>
      <c r="P15" s="1">
        <v>17</v>
      </c>
      <c r="Q15" s="2">
        <v>42873</v>
      </c>
      <c r="R15" s="1">
        <v>19.401088709677417</v>
      </c>
      <c r="S15" s="1">
        <v>132.00501375946834</v>
      </c>
    </row>
    <row r="16" spans="1:19" x14ac:dyDescent="0.2">
      <c r="A16" s="4" t="s">
        <v>28</v>
      </c>
      <c r="B16" s="1">
        <v>14.217333333333334</v>
      </c>
      <c r="C16" s="1">
        <v>28.206666666666667</v>
      </c>
      <c r="D16" s="1">
        <v>20.367020833333331</v>
      </c>
      <c r="E16" s="1">
        <v>36.200000000000003</v>
      </c>
      <c r="F16" s="2">
        <v>42908</v>
      </c>
      <c r="G16" s="1">
        <v>9.24</v>
      </c>
      <c r="H16" s="2">
        <v>42916</v>
      </c>
      <c r="I16" s="1">
        <v>66.623763888888888</v>
      </c>
      <c r="J16" s="1">
        <v>676.11599999999999</v>
      </c>
      <c r="K16" s="1">
        <v>1.4995569444444443</v>
      </c>
      <c r="L16" s="1">
        <v>14.21</v>
      </c>
      <c r="M16" s="2">
        <v>42914</v>
      </c>
      <c r="N16" s="1">
        <v>42.599999999999994</v>
      </c>
      <c r="O16" s="3">
        <v>13</v>
      </c>
      <c r="P16" s="1">
        <v>13.999999999999996</v>
      </c>
      <c r="Q16" s="2">
        <v>42890</v>
      </c>
      <c r="R16" s="1">
        <v>25.005437500000003</v>
      </c>
      <c r="S16" s="1">
        <v>146.00932452656861</v>
      </c>
    </row>
    <row r="17" spans="1:19" x14ac:dyDescent="0.2">
      <c r="A17" s="4" t="s">
        <v>29</v>
      </c>
      <c r="B17" s="1">
        <v>13.993548387096773</v>
      </c>
      <c r="C17" s="1">
        <v>29.604193548387094</v>
      </c>
      <c r="D17" s="1">
        <v>21.111458333333335</v>
      </c>
      <c r="E17" s="1">
        <v>36.47</v>
      </c>
      <c r="F17" s="2">
        <v>42945</v>
      </c>
      <c r="G17" s="1">
        <v>8.15</v>
      </c>
      <c r="H17" s="2">
        <v>42918</v>
      </c>
      <c r="I17" s="1">
        <v>60.76963709677419</v>
      </c>
      <c r="J17" s="1">
        <v>740.28899999999999</v>
      </c>
      <c r="K17" s="1">
        <v>1.5994059139784942</v>
      </c>
      <c r="L17" s="1">
        <v>13.92</v>
      </c>
      <c r="M17" s="2">
        <v>42933</v>
      </c>
      <c r="N17" s="1">
        <v>11.399999999999999</v>
      </c>
      <c r="O17" s="3">
        <v>5</v>
      </c>
      <c r="P17" s="1">
        <v>6.8</v>
      </c>
      <c r="Q17" s="2">
        <v>42924</v>
      </c>
      <c r="R17" s="1">
        <v>26.737762096774201</v>
      </c>
      <c r="S17" s="1">
        <v>164.50229990036527</v>
      </c>
    </row>
    <row r="18" spans="1:19" x14ac:dyDescent="0.2">
      <c r="A18" s="4" t="s">
        <v>30</v>
      </c>
      <c r="B18" s="1">
        <v>13.446322580645157</v>
      </c>
      <c r="C18" s="1">
        <v>28.79354838709677</v>
      </c>
      <c r="D18" s="1">
        <v>20.463091397849468</v>
      </c>
      <c r="E18" s="1">
        <v>35.72</v>
      </c>
      <c r="F18" s="2">
        <v>42950</v>
      </c>
      <c r="G18" s="1">
        <v>7.4059999999999997</v>
      </c>
      <c r="H18" s="2">
        <v>42959</v>
      </c>
      <c r="I18" s="1">
        <v>61.784301075268822</v>
      </c>
      <c r="J18" s="1">
        <v>624.65600000000006</v>
      </c>
      <c r="K18" s="1">
        <v>1.4085618279569891</v>
      </c>
      <c r="L18" s="1">
        <v>11.37</v>
      </c>
      <c r="M18" s="2">
        <v>42961</v>
      </c>
      <c r="N18" s="1">
        <v>64.399999999999991</v>
      </c>
      <c r="O18" s="3">
        <v>7</v>
      </c>
      <c r="P18" s="1">
        <v>27.799999999999997</v>
      </c>
      <c r="Q18" s="2">
        <v>42975</v>
      </c>
      <c r="R18" s="1">
        <v>26.864422043010755</v>
      </c>
      <c r="S18" s="1">
        <v>135.31194856524388</v>
      </c>
    </row>
    <row r="19" spans="1:19" x14ac:dyDescent="0.2">
      <c r="A19" s="4" t="s">
        <v>31</v>
      </c>
      <c r="B19" s="1">
        <v>9.7553666666666672</v>
      </c>
      <c r="C19" s="1">
        <v>23.361333333333331</v>
      </c>
      <c r="D19" s="1">
        <v>15.993135416666664</v>
      </c>
      <c r="E19" s="1">
        <v>29.45</v>
      </c>
      <c r="F19" s="2">
        <v>42983</v>
      </c>
      <c r="G19" s="1">
        <v>4.0730000000000004</v>
      </c>
      <c r="H19" s="2">
        <v>42998</v>
      </c>
      <c r="I19" s="1">
        <v>69.738465277777792</v>
      </c>
      <c r="J19" s="1">
        <v>500.78499999999991</v>
      </c>
      <c r="K19" s="1">
        <v>1.1461375000000003</v>
      </c>
      <c r="L19" s="1">
        <v>9.41</v>
      </c>
      <c r="M19" s="2">
        <v>43000</v>
      </c>
      <c r="N19" s="1">
        <v>12.999999999999998</v>
      </c>
      <c r="O19" s="3">
        <v>4</v>
      </c>
      <c r="P19" s="1">
        <v>9.6</v>
      </c>
      <c r="Q19" s="2">
        <v>42987</v>
      </c>
      <c r="R19" s="1">
        <v>19.409222222222219</v>
      </c>
      <c r="S19" s="1">
        <v>86.221764108176373</v>
      </c>
    </row>
    <row r="20" spans="1:19" x14ac:dyDescent="0.2">
      <c r="A20" s="4" t="s">
        <v>32</v>
      </c>
      <c r="B20" s="1">
        <v>7.0597419354838724</v>
      </c>
      <c r="C20" s="1">
        <v>22.146451612903221</v>
      </c>
      <c r="D20" s="1">
        <v>13.889696236559141</v>
      </c>
      <c r="E20" s="1">
        <v>27.34</v>
      </c>
      <c r="F20" s="2">
        <v>43018</v>
      </c>
      <c r="G20" s="1">
        <v>2.8450000000000002</v>
      </c>
      <c r="H20" s="2">
        <v>43031</v>
      </c>
      <c r="I20" s="1">
        <v>71.061780913978509</v>
      </c>
      <c r="J20" s="1">
        <v>385.96000000000009</v>
      </c>
      <c r="K20" s="1">
        <v>1.0433461021505372</v>
      </c>
      <c r="L20" s="1">
        <v>9.6</v>
      </c>
      <c r="M20" s="2">
        <v>43025</v>
      </c>
      <c r="N20" s="1">
        <v>20.8</v>
      </c>
      <c r="O20" s="3">
        <v>9</v>
      </c>
      <c r="P20" s="1">
        <v>16</v>
      </c>
      <c r="Q20" s="2">
        <v>43026</v>
      </c>
      <c r="R20" s="1">
        <v>16.200114247311824</v>
      </c>
      <c r="S20" s="1">
        <v>58.92284085297262</v>
      </c>
    </row>
    <row r="21" spans="1:19" x14ac:dyDescent="0.2">
      <c r="A21" s="4" t="s">
        <v>33</v>
      </c>
      <c r="B21" s="1">
        <v>2.3992666666666671</v>
      </c>
      <c r="C21" s="1">
        <v>13.523999999999999</v>
      </c>
      <c r="D21" s="1">
        <v>7.3501979166666649</v>
      </c>
      <c r="E21" s="1">
        <v>19.79</v>
      </c>
      <c r="F21" s="2">
        <v>43055</v>
      </c>
      <c r="G21" s="1">
        <v>-2.8050000000000002</v>
      </c>
      <c r="H21" s="2">
        <v>43061</v>
      </c>
      <c r="I21" s="1">
        <v>76.913937500000031</v>
      </c>
      <c r="J21" s="1">
        <v>210.39600000000004</v>
      </c>
      <c r="K21" s="1">
        <v>1.0860465277777778</v>
      </c>
      <c r="L21" s="1">
        <v>8.5299999999999994</v>
      </c>
      <c r="M21" s="2">
        <v>43044</v>
      </c>
      <c r="N21" s="1">
        <v>32.199999999999996</v>
      </c>
      <c r="O21" s="3">
        <v>16</v>
      </c>
      <c r="P21" s="1">
        <v>11.4</v>
      </c>
      <c r="Q21" s="2">
        <v>43064</v>
      </c>
      <c r="R21" s="1">
        <v>8.2644638888888906</v>
      </c>
      <c r="S21" s="1">
        <v>27.185020826207772</v>
      </c>
    </row>
    <row r="22" spans="1:19" ht="13.5" thickBot="1" x14ac:dyDescent="0.25">
      <c r="A22" s="10" t="s">
        <v>34</v>
      </c>
      <c r="B22" s="11">
        <v>1.7599677419354842</v>
      </c>
      <c r="C22" s="11">
        <v>9.92948387096774</v>
      </c>
      <c r="D22" s="11">
        <v>5.4463487903225811</v>
      </c>
      <c r="E22" s="11">
        <v>17.68</v>
      </c>
      <c r="F22" s="12">
        <v>43464</v>
      </c>
      <c r="G22" s="11">
        <v>-4.1020000000000003</v>
      </c>
      <c r="H22" s="12">
        <v>43440</v>
      </c>
      <c r="I22" s="11">
        <v>81.759475806451604</v>
      </c>
      <c r="J22" s="11">
        <v>148.88099999999997</v>
      </c>
      <c r="K22" s="11">
        <v>1.3355463709677418</v>
      </c>
      <c r="L22" s="11">
        <v>21.27</v>
      </c>
      <c r="M22" s="12">
        <v>43444</v>
      </c>
      <c r="N22" s="11">
        <v>46.800000000000011</v>
      </c>
      <c r="O22" s="13">
        <v>23</v>
      </c>
      <c r="P22" s="11">
        <v>13.199999999999998</v>
      </c>
      <c r="Q22" s="12">
        <v>43436</v>
      </c>
      <c r="R22" s="11">
        <v>5.2417580645161301</v>
      </c>
      <c r="S22" s="11">
        <v>21.840276996057185</v>
      </c>
    </row>
    <row r="23" spans="1:19" ht="13.5" thickTop="1" x14ac:dyDescent="0.2">
      <c r="A23" s="4" t="s">
        <v>35</v>
      </c>
      <c r="B23" s="1">
        <v>6.6542585573476698</v>
      </c>
      <c r="C23" s="1">
        <v>19.888959229390682</v>
      </c>
      <c r="D23" s="1">
        <v>12.772309119068728</v>
      </c>
      <c r="E23" s="1">
        <v>36.47</v>
      </c>
      <c r="F23" s="2">
        <v>42945</v>
      </c>
      <c r="G23" s="1">
        <v>-6.6890000000000001</v>
      </c>
      <c r="H23" s="2">
        <v>42761</v>
      </c>
      <c r="I23" s="1">
        <v>69.816590229491013</v>
      </c>
      <c r="J23" s="49">
        <v>5530.7939999999999</v>
      </c>
      <c r="K23" s="1">
        <v>1.4350198297882553</v>
      </c>
      <c r="L23" s="1">
        <v>26.07</v>
      </c>
      <c r="M23" s="2">
        <v>42770</v>
      </c>
      <c r="N23" s="1">
        <v>374</v>
      </c>
      <c r="O23" s="3">
        <v>132</v>
      </c>
      <c r="P23" s="1">
        <v>27.799999999999997</v>
      </c>
      <c r="Q23" s="2">
        <v>42975</v>
      </c>
      <c r="R23" s="1">
        <v>15.31310020388255</v>
      </c>
      <c r="S23" s="1">
        <v>1015.2166353054638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-0.83099999999999996</v>
      </c>
      <c r="G28" s="6" t="s">
        <v>18</v>
      </c>
      <c r="H28" s="15">
        <v>43054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-1.107</v>
      </c>
      <c r="G29" s="6" t="s">
        <v>18</v>
      </c>
      <c r="H29" s="15">
        <v>42856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197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21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15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15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1</v>
      </c>
      <c r="G37" s="6" t="s">
        <v>40</v>
      </c>
      <c r="H37" s="6"/>
      <c r="I37" s="6"/>
      <c r="J37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" t="s">
        <v>65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1.3617419354838705</v>
      </c>
      <c r="C11" s="1">
        <v>10.871741935483872</v>
      </c>
      <c r="D11" s="1">
        <v>5.9024865591397848</v>
      </c>
      <c r="E11" s="1">
        <v>19.93</v>
      </c>
      <c r="F11" s="2">
        <v>43833</v>
      </c>
      <c r="G11" s="1">
        <v>-5.8079999999999998</v>
      </c>
      <c r="H11" s="2">
        <v>43839</v>
      </c>
      <c r="I11" s="1">
        <v>80.245745967741939</v>
      </c>
      <c r="J11" s="1">
        <v>205.49499999999998</v>
      </c>
      <c r="K11" s="1">
        <v>1.2597708550999083</v>
      </c>
      <c r="L11" s="1">
        <v>14.7</v>
      </c>
      <c r="M11" s="2">
        <v>43831</v>
      </c>
      <c r="N11" s="1">
        <v>108.6</v>
      </c>
      <c r="O11" s="3">
        <v>18</v>
      </c>
      <c r="P11" s="1">
        <v>26.799999999999994</v>
      </c>
      <c r="Q11" s="2">
        <v>43837</v>
      </c>
      <c r="R11" s="1">
        <v>5.3466827956989258</v>
      </c>
      <c r="S11" s="1">
        <v>24.475329843162463</v>
      </c>
    </row>
    <row r="12" spans="1:19" x14ac:dyDescent="0.2">
      <c r="A12" s="4" t="s">
        <v>24</v>
      </c>
      <c r="B12" s="1">
        <v>0.55553571428571413</v>
      </c>
      <c r="C12" s="1">
        <v>8.0215000000000014</v>
      </c>
      <c r="D12" s="1">
        <v>4.0334404761904761</v>
      </c>
      <c r="E12" s="1">
        <v>16.72</v>
      </c>
      <c r="F12" s="2">
        <v>43512</v>
      </c>
      <c r="G12" s="1">
        <v>-6.274</v>
      </c>
      <c r="H12" s="2">
        <v>43523</v>
      </c>
      <c r="I12" s="1">
        <v>80.270386904761907</v>
      </c>
      <c r="J12" s="1">
        <v>201.76599999999999</v>
      </c>
      <c r="K12" s="1">
        <v>1.4032247023809521</v>
      </c>
      <c r="L12" s="1">
        <v>10.78</v>
      </c>
      <c r="M12" s="2">
        <v>43517</v>
      </c>
      <c r="N12" s="1">
        <v>64.600000000000009</v>
      </c>
      <c r="O12" s="3">
        <v>20</v>
      </c>
      <c r="P12" s="1">
        <v>9.7999999999999989</v>
      </c>
      <c r="Q12" s="2">
        <v>43524</v>
      </c>
      <c r="R12" s="1">
        <v>5.1078072916666679</v>
      </c>
      <c r="S12" s="1">
        <v>27.87142774714296</v>
      </c>
    </row>
    <row r="13" spans="1:19" x14ac:dyDescent="0.2">
      <c r="A13" s="4" t="s">
        <v>25</v>
      </c>
      <c r="B13" s="1">
        <v>3.3217096774193555</v>
      </c>
      <c r="C13" s="1">
        <v>13.529516129032261</v>
      </c>
      <c r="D13" s="1">
        <v>7.8982311827956959</v>
      </c>
      <c r="E13" s="1">
        <v>21.43</v>
      </c>
      <c r="F13" s="2">
        <v>43552</v>
      </c>
      <c r="G13" s="1">
        <v>-1.2410000000000001</v>
      </c>
      <c r="H13" s="2">
        <v>43531</v>
      </c>
      <c r="I13" s="1">
        <v>67.950759408602153</v>
      </c>
      <c r="J13" s="1">
        <v>407.45399999999995</v>
      </c>
      <c r="K13" s="1">
        <v>2.1821693548387096</v>
      </c>
      <c r="L13" s="1">
        <v>16.86</v>
      </c>
      <c r="M13" s="2">
        <v>43525</v>
      </c>
      <c r="N13" s="1">
        <v>46.999999999999993</v>
      </c>
      <c r="O13" s="3">
        <v>21</v>
      </c>
      <c r="P13" s="1">
        <v>10.399999999999997</v>
      </c>
      <c r="Q13" s="2">
        <v>43544</v>
      </c>
      <c r="R13" s="1">
        <v>8.1540819892473113</v>
      </c>
      <c r="S13" s="1">
        <v>68.736854607621993</v>
      </c>
    </row>
    <row r="14" spans="1:19" x14ac:dyDescent="0.2">
      <c r="A14" s="4" t="s">
        <v>26</v>
      </c>
      <c r="B14" s="1">
        <v>5.6602333333333323</v>
      </c>
      <c r="C14" s="1">
        <v>17.380999999999997</v>
      </c>
      <c r="D14" s="1">
        <v>11.193814583333333</v>
      </c>
      <c r="E14" s="1">
        <v>24.29</v>
      </c>
      <c r="F14" s="2">
        <v>43561</v>
      </c>
      <c r="G14" s="1">
        <v>5.0999999999999997E-2</v>
      </c>
      <c r="H14" s="2">
        <v>43556</v>
      </c>
      <c r="I14" s="1">
        <v>75.250923611111119</v>
      </c>
      <c r="J14" s="1">
        <v>509.09899999999993</v>
      </c>
      <c r="K14" s="1">
        <v>1.6793395833333336</v>
      </c>
      <c r="L14" s="1">
        <v>16.07</v>
      </c>
      <c r="M14" s="2">
        <v>43584</v>
      </c>
      <c r="N14" s="1">
        <v>88</v>
      </c>
      <c r="O14" s="3">
        <v>17</v>
      </c>
      <c r="P14" s="1">
        <v>16.799999999999997</v>
      </c>
      <c r="Q14" s="2">
        <v>43566</v>
      </c>
      <c r="R14" s="1">
        <v>12.39314097222222</v>
      </c>
      <c r="S14" s="1">
        <v>85.720588243125619</v>
      </c>
    </row>
    <row r="15" spans="1:19" x14ac:dyDescent="0.2">
      <c r="A15" s="4" t="s">
        <v>27</v>
      </c>
      <c r="B15" s="1">
        <v>8.3144838709677433</v>
      </c>
      <c r="C15" s="1">
        <v>19.605161290322584</v>
      </c>
      <c r="D15" s="1">
        <v>13.64449798387097</v>
      </c>
      <c r="E15" s="1">
        <v>26.04</v>
      </c>
      <c r="F15" s="2">
        <v>43592</v>
      </c>
      <c r="G15" s="1">
        <v>1.4119999999999999</v>
      </c>
      <c r="H15" s="2">
        <v>43596</v>
      </c>
      <c r="I15" s="1">
        <v>72.586801075268824</v>
      </c>
      <c r="J15" s="49">
        <v>579.87400000000014</v>
      </c>
      <c r="K15" s="1">
        <v>1.311868951612903</v>
      </c>
      <c r="L15" s="1">
        <v>10.68</v>
      </c>
      <c r="M15" s="2">
        <v>43604</v>
      </c>
      <c r="N15" s="1">
        <v>70</v>
      </c>
      <c r="O15" s="3">
        <v>16</v>
      </c>
      <c r="P15" s="1">
        <v>21.2</v>
      </c>
      <c r="Q15" s="2">
        <v>43614</v>
      </c>
      <c r="R15" s="1">
        <v>15.568481182795701</v>
      </c>
      <c r="S15" s="1">
        <v>101.00140740717831</v>
      </c>
    </row>
    <row r="16" spans="1:19" x14ac:dyDescent="0.2">
      <c r="A16" s="4" t="s">
        <v>28</v>
      </c>
      <c r="B16" s="1">
        <v>12.147333333333332</v>
      </c>
      <c r="C16" s="1">
        <v>24.852999999999998</v>
      </c>
      <c r="D16" s="1">
        <v>17.996743055555555</v>
      </c>
      <c r="E16" s="1">
        <v>32.99</v>
      </c>
      <c r="F16" s="2">
        <v>43641</v>
      </c>
      <c r="G16" s="1">
        <v>8.6300000000000008</v>
      </c>
      <c r="H16" s="2">
        <v>43626</v>
      </c>
      <c r="I16" s="1">
        <v>71.84293055555554</v>
      </c>
      <c r="J16" s="1">
        <v>626.88</v>
      </c>
      <c r="K16" s="1">
        <v>1.1532048611111112</v>
      </c>
      <c r="L16" s="1">
        <v>10.78</v>
      </c>
      <c r="M16" s="2">
        <v>43645</v>
      </c>
      <c r="N16" s="1">
        <v>41.6</v>
      </c>
      <c r="O16" s="3">
        <v>12</v>
      </c>
      <c r="P16" s="1">
        <v>19.399999999999999</v>
      </c>
      <c r="Q16" s="2">
        <v>43645</v>
      </c>
      <c r="R16" s="1">
        <v>19.345604166666668</v>
      </c>
      <c r="S16" s="1">
        <v>120.47650499189146</v>
      </c>
    </row>
    <row r="17" spans="1:19" x14ac:dyDescent="0.2">
      <c r="A17" s="4" t="s">
        <v>29</v>
      </c>
      <c r="B17" s="1">
        <v>15.159999999999995</v>
      </c>
      <c r="C17" s="1">
        <v>28.534516129032252</v>
      </c>
      <c r="D17" s="1">
        <v>21.12770161290323</v>
      </c>
      <c r="E17" s="1">
        <v>32.93</v>
      </c>
      <c r="F17" s="2">
        <v>43672</v>
      </c>
      <c r="G17" s="1">
        <v>12.1</v>
      </c>
      <c r="H17" s="2">
        <v>43663</v>
      </c>
      <c r="I17" s="1">
        <v>70.126256720430106</v>
      </c>
      <c r="J17" s="1">
        <v>744.18900000000008</v>
      </c>
      <c r="K17" s="1">
        <v>1.1673844086021508</v>
      </c>
      <c r="L17" s="1">
        <v>17.350000000000001</v>
      </c>
      <c r="M17" s="2">
        <v>43650</v>
      </c>
      <c r="N17" s="1">
        <v>56.6</v>
      </c>
      <c r="O17" s="3">
        <v>13</v>
      </c>
      <c r="P17" s="1">
        <v>17.2</v>
      </c>
      <c r="Q17" s="2">
        <v>43654</v>
      </c>
      <c r="R17" s="1">
        <v>23.249999999999996</v>
      </c>
      <c r="S17" s="1">
        <v>147.96998221095367</v>
      </c>
    </row>
    <row r="18" spans="1:19" x14ac:dyDescent="0.2">
      <c r="A18" s="4" t="s">
        <v>30</v>
      </c>
      <c r="B18" s="1">
        <v>14.16</v>
      </c>
      <c r="C18" s="1">
        <v>29.434838709677411</v>
      </c>
      <c r="D18" s="1">
        <v>21.24488575268817</v>
      </c>
      <c r="E18" s="1">
        <v>36.07</v>
      </c>
      <c r="F18" s="2">
        <v>43683</v>
      </c>
      <c r="G18" s="1">
        <v>9.7899999999999991</v>
      </c>
      <c r="H18" s="2">
        <v>43703</v>
      </c>
      <c r="I18" s="1">
        <v>62.896108870967751</v>
      </c>
      <c r="J18" s="1">
        <v>676.66800000000012</v>
      </c>
      <c r="K18" s="1">
        <v>1.2098689516129033</v>
      </c>
      <c r="L18" s="1">
        <v>10.49</v>
      </c>
      <c r="M18" s="2">
        <v>43705</v>
      </c>
      <c r="N18" s="1">
        <v>0.2</v>
      </c>
      <c r="O18" s="3">
        <v>1</v>
      </c>
      <c r="P18" s="1">
        <v>0.2</v>
      </c>
      <c r="Q18" s="2">
        <v>43686</v>
      </c>
      <c r="R18" s="1">
        <v>24.988131720430104</v>
      </c>
      <c r="S18" s="1">
        <v>138.2876007443742</v>
      </c>
    </row>
    <row r="19" spans="1:19" x14ac:dyDescent="0.2">
      <c r="A19" s="4" t="s">
        <v>31</v>
      </c>
      <c r="B19" s="1">
        <v>12.246666666666668</v>
      </c>
      <c r="C19" s="1">
        <v>27.275333333333329</v>
      </c>
      <c r="D19" s="1">
        <v>18.894515972222223</v>
      </c>
      <c r="E19" s="1">
        <v>32.93</v>
      </c>
      <c r="F19" s="2">
        <v>43710</v>
      </c>
      <c r="G19" s="1">
        <v>6.6660000000000004</v>
      </c>
      <c r="H19" s="2">
        <v>43734</v>
      </c>
      <c r="I19" s="1">
        <v>70.042152777777801</v>
      </c>
      <c r="J19" s="1">
        <v>535.06499999999994</v>
      </c>
      <c r="K19" s="1">
        <v>1.0412201388888889</v>
      </c>
      <c r="L19" s="1">
        <v>13.43</v>
      </c>
      <c r="M19" s="2">
        <v>43734</v>
      </c>
      <c r="N19" s="1">
        <v>24.799999999999997</v>
      </c>
      <c r="O19" s="3">
        <v>7</v>
      </c>
      <c r="P19" s="1">
        <v>8.4</v>
      </c>
      <c r="Q19" s="2">
        <v>43725</v>
      </c>
      <c r="R19" s="1">
        <v>22.145381944444448</v>
      </c>
      <c r="S19" s="1">
        <v>96.576656087397978</v>
      </c>
    </row>
    <row r="20" spans="1:19" x14ac:dyDescent="0.2">
      <c r="A20" s="4" t="s">
        <v>32</v>
      </c>
      <c r="B20" s="1">
        <v>6.8369354838709668</v>
      </c>
      <c r="C20" s="1">
        <v>19.251806451612907</v>
      </c>
      <c r="D20" s="1">
        <v>12.256760752688173</v>
      </c>
      <c r="E20" s="1">
        <v>26.6</v>
      </c>
      <c r="F20" s="2">
        <v>43750</v>
      </c>
      <c r="G20" s="1">
        <v>-1.2350000000000001</v>
      </c>
      <c r="H20" s="2">
        <v>43768</v>
      </c>
      <c r="I20" s="1">
        <v>75.914818548387089</v>
      </c>
      <c r="J20" s="1">
        <v>324.72999999999996</v>
      </c>
      <c r="K20" s="1">
        <v>1.1055329301075265</v>
      </c>
      <c r="L20" s="1">
        <v>10.88</v>
      </c>
      <c r="M20" s="2">
        <v>43767</v>
      </c>
      <c r="N20" s="1">
        <v>51.8</v>
      </c>
      <c r="O20" s="3">
        <v>17</v>
      </c>
      <c r="P20" s="1">
        <v>19.599999999999998</v>
      </c>
      <c r="Q20" s="2">
        <v>43769</v>
      </c>
      <c r="R20" s="1">
        <v>15.123993279569893</v>
      </c>
      <c r="S20" s="1">
        <v>52.818253631023268</v>
      </c>
    </row>
    <row r="21" spans="1:19" x14ac:dyDescent="0.2">
      <c r="A21" s="4" t="s">
        <v>33</v>
      </c>
      <c r="B21" s="1">
        <v>3.8326333333333333</v>
      </c>
      <c r="C21" s="1">
        <v>13.970666666666666</v>
      </c>
      <c r="D21" s="1">
        <v>8.2893999999999988</v>
      </c>
      <c r="E21" s="1">
        <v>18.559999999999999</v>
      </c>
      <c r="F21" s="2">
        <v>43784</v>
      </c>
      <c r="G21" s="1">
        <v>-1.508</v>
      </c>
      <c r="H21" s="2">
        <v>43798</v>
      </c>
      <c r="I21" s="1">
        <v>83.856680555555556</v>
      </c>
      <c r="J21" s="1">
        <v>200.58300000000006</v>
      </c>
      <c r="K21" s="1">
        <v>0.91628194444444433</v>
      </c>
      <c r="L21" s="1">
        <v>11.37</v>
      </c>
      <c r="M21" s="2">
        <v>43787</v>
      </c>
      <c r="N21" s="1">
        <v>62.6</v>
      </c>
      <c r="O21" s="3">
        <v>20</v>
      </c>
      <c r="P21" s="1">
        <v>10.799999999999999</v>
      </c>
      <c r="Q21" s="2">
        <v>43789</v>
      </c>
      <c r="R21" s="1">
        <v>9.5945840277777794</v>
      </c>
      <c r="S21" s="1">
        <v>24.424377584598968</v>
      </c>
    </row>
    <row r="22" spans="1:19" ht="13.5" thickBot="1" x14ac:dyDescent="0.25">
      <c r="A22" s="10" t="s">
        <v>34</v>
      </c>
      <c r="B22" s="11">
        <v>1.8728387096774193</v>
      </c>
      <c r="C22" s="11">
        <v>12.341935483870964</v>
      </c>
      <c r="D22" s="11">
        <v>6.5463239247311824</v>
      </c>
      <c r="E22" s="11">
        <v>16.52</v>
      </c>
      <c r="F22" s="12">
        <v>43830</v>
      </c>
      <c r="G22" s="11">
        <v>-2.8050000000000002</v>
      </c>
      <c r="H22" s="12">
        <v>43826</v>
      </c>
      <c r="I22" s="11">
        <v>81.987090053763453</v>
      </c>
      <c r="J22" s="11">
        <v>178.81200000000004</v>
      </c>
      <c r="K22" s="11">
        <v>0.94276344086021502</v>
      </c>
      <c r="L22" s="11">
        <v>13.03</v>
      </c>
      <c r="M22" s="12">
        <v>43815</v>
      </c>
      <c r="N22" s="11">
        <v>26.799999999999986</v>
      </c>
      <c r="O22" s="13">
        <v>12</v>
      </c>
      <c r="P22" s="11">
        <v>12.199999999999996</v>
      </c>
      <c r="Q22" s="12">
        <v>43812</v>
      </c>
      <c r="R22" s="11">
        <v>6.3224677419354842</v>
      </c>
      <c r="S22" s="11">
        <v>18.960353921770192</v>
      </c>
    </row>
    <row r="23" spans="1:19" ht="13.5" thickTop="1" x14ac:dyDescent="0.2">
      <c r="A23" s="4" t="s">
        <v>35</v>
      </c>
      <c r="B23" s="1">
        <v>7.122509338197645</v>
      </c>
      <c r="C23" s="1">
        <v>18.755918010752687</v>
      </c>
      <c r="D23" s="1">
        <v>12.419066821343231</v>
      </c>
      <c r="E23" s="1">
        <v>36.07</v>
      </c>
      <c r="F23" s="2">
        <v>43318</v>
      </c>
      <c r="G23" s="1">
        <v>-6.274</v>
      </c>
      <c r="H23" s="2">
        <v>43158</v>
      </c>
      <c r="I23" s="1">
        <v>74.414221254160267</v>
      </c>
      <c r="J23" s="49">
        <v>5190.6149999999998</v>
      </c>
      <c r="K23" s="1">
        <v>1.2810525102410872</v>
      </c>
      <c r="L23" s="1">
        <v>17.350000000000001</v>
      </c>
      <c r="M23" s="2">
        <v>43285</v>
      </c>
      <c r="N23" s="1">
        <v>642.6</v>
      </c>
      <c r="O23" s="3">
        <v>174</v>
      </c>
      <c r="P23" s="1">
        <v>26.799999999999994</v>
      </c>
      <c r="Q23" s="2">
        <v>43107</v>
      </c>
      <c r="R23" s="1">
        <v>13.945029759371268</v>
      </c>
      <c r="S23" s="1">
        <v>907.31933702024094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-1.034</v>
      </c>
      <c r="G28" s="6" t="s">
        <v>18</v>
      </c>
      <c r="H28" s="15">
        <v>43402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-1.2410000000000001</v>
      </c>
      <c r="G29" s="6" t="s">
        <v>18</v>
      </c>
      <c r="H29" s="15">
        <v>43166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235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11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12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7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2</v>
      </c>
      <c r="G37" s="6" t="s">
        <v>40</v>
      </c>
      <c r="H37" s="6"/>
      <c r="I37" s="6"/>
      <c r="J37" s="6"/>
    </row>
  </sheetData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Joaquin Huete Cuevas</cp:lastModifiedBy>
  <dcterms:created xsi:type="dcterms:W3CDTF">1996-11-27T10:00:04Z</dcterms:created>
  <dcterms:modified xsi:type="dcterms:W3CDTF">2025-01-23T08:50:02Z</dcterms:modified>
</cp:coreProperties>
</file>