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4\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4" l="1"/>
  <c r="E63" i="4"/>
  <c r="D63" i="4"/>
  <c r="F62" i="4" l="1"/>
  <c r="E62" i="4"/>
  <c r="D62" i="4"/>
  <c r="F61" i="4" l="1"/>
  <c r="E61" i="4"/>
  <c r="D61" i="4"/>
  <c r="F60" i="4" l="1"/>
  <c r="AE63" i="4" s="1"/>
  <c r="E60" i="4"/>
  <c r="D60" i="4"/>
  <c r="AE42" i="4" s="1"/>
  <c r="F59" i="4" l="1"/>
  <c r="E59" i="4"/>
  <c r="D59" i="4"/>
  <c r="F58" i="4" l="1"/>
  <c r="E58" i="4"/>
  <c r="D58" i="4"/>
  <c r="F57" i="4" l="1"/>
  <c r="E57" i="4"/>
  <c r="D57" i="4"/>
  <c r="F56" i="4" l="1"/>
  <c r="AD63" i="4" s="1"/>
  <c r="E56" i="4"/>
  <c r="D56" i="4"/>
  <c r="AD42" i="4" s="1"/>
  <c r="F55" i="4" l="1"/>
  <c r="E55" i="4"/>
  <c r="D55" i="4"/>
  <c r="F54" i="4" l="1"/>
  <c r="E54" i="4"/>
  <c r="D54" i="4"/>
  <c r="F53" i="4" l="1"/>
  <c r="E53" i="4"/>
  <c r="D53" i="4"/>
  <c r="F20" i="4" l="1"/>
  <c r="E20" i="4"/>
  <c r="D20" i="4"/>
  <c r="F52" i="4" l="1"/>
  <c r="E52" i="4"/>
  <c r="D52" i="4"/>
  <c r="F51" i="4" l="1"/>
  <c r="AC63" i="4" s="1"/>
  <c r="E51" i="4"/>
  <c r="D51" i="4"/>
  <c r="AC42" i="4" s="1"/>
  <c r="F50" i="4" l="1"/>
  <c r="E50" i="4"/>
  <c r="D50" i="4"/>
  <c r="F49" i="4" l="1"/>
  <c r="AB63" i="4" s="1"/>
  <c r="E49" i="4"/>
  <c r="D49" i="4"/>
  <c r="AB42" i="4" s="1"/>
  <c r="E19" i="4" l="1"/>
  <c r="F19" i="4"/>
  <c r="D19" i="4"/>
  <c r="F18" i="4" l="1"/>
  <c r="E17" i="4"/>
  <c r="E18" i="4"/>
  <c r="D18" i="4"/>
  <c r="F17" i="4" l="1"/>
  <c r="D17" i="4"/>
  <c r="E16" i="4" l="1"/>
  <c r="F16" i="4"/>
  <c r="U63" i="4" s="1"/>
  <c r="D16" i="4"/>
  <c r="U42" i="4" s="1"/>
  <c r="E15" i="4" l="1"/>
  <c r="F15" i="4"/>
  <c r="D15" i="4"/>
  <c r="F14" i="4" l="1"/>
  <c r="E14" i="4"/>
  <c r="D14" i="4"/>
  <c r="F13" i="4" l="1"/>
  <c r="E13" i="4"/>
  <c r="D13" i="4"/>
  <c r="F12" i="4" l="1"/>
  <c r="E12" i="4"/>
  <c r="D12" i="4"/>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123" i="4" l="1"/>
  <c r="R122" i="4" l="1"/>
  <c r="T63" i="4" l="1"/>
  <c r="T42" i="4"/>
  <c r="AF51" i="4"/>
  <c r="AF50" i="4"/>
  <c r="AF49" i="4"/>
  <c r="AF48" i="4"/>
  <c r="AF30" i="4"/>
  <c r="AF29" i="4"/>
  <c r="AF28" i="4"/>
  <c r="AF27" i="4"/>
  <c r="R72" i="4" l="1"/>
  <c r="R119" i="4" l="1"/>
  <c r="R120" i="4"/>
  <c r="R121" i="4"/>
  <c r="R118" i="4" l="1"/>
  <c r="R113" i="4" l="1"/>
  <c r="R114" i="4"/>
  <c r="R115" i="4"/>
  <c r="R116" i="4"/>
  <c r="R117" i="4"/>
  <c r="R97" i="4"/>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F52" i="4"/>
  <c r="AE41" i="4"/>
  <c r="AD41" i="4"/>
  <c r="AC41" i="4"/>
  <c r="AB41" i="4"/>
  <c r="W41" i="4"/>
  <c r="V41" i="4"/>
  <c r="U41" i="4"/>
  <c r="T41" i="4"/>
  <c r="AE40" i="4"/>
  <c r="AD40" i="4"/>
  <c r="AC40" i="4"/>
  <c r="AB40" i="4"/>
  <c r="W40" i="4"/>
  <c r="V40" i="4"/>
  <c r="U40" i="4"/>
  <c r="T40" i="4"/>
  <c r="AE39" i="4"/>
  <c r="AD39" i="4"/>
  <c r="AC39" i="4"/>
  <c r="AB39" i="4"/>
  <c r="W39" i="4"/>
  <c r="V39" i="4"/>
  <c r="U39" i="4"/>
  <c r="AF31" i="4"/>
  <c r="AF54" i="4" l="1"/>
  <c r="AF55" i="4"/>
  <c r="AF33" i="4"/>
  <c r="AF56" i="4"/>
  <c r="T62" i="4"/>
  <c r="AF35" i="4"/>
  <c r="T60" i="4"/>
  <c r="T61" i="4"/>
  <c r="T39" i="4"/>
  <c r="AF34" i="4"/>
</calcChain>
</file>

<file path=xl/sharedStrings.xml><?xml version="1.0" encoding="utf-8"?>
<sst xmlns="http://schemas.openxmlformats.org/spreadsheetml/2006/main" count="73" uniqueCount="31">
  <si>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</si>
  <si>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</si>
  <si>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</si>
  <si>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</si>
  <si>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</si>
  <si>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</si>
  <si>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</si>
  <si>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</si>
  <si>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</si>
  <si>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</si>
  <si>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</si>
  <si>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</si>
  <si>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</si>
  <si>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</si>
  <si>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</si>
  <si>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</si>
  <si>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</si>
  <si>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</si>
  <si>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</si>
  <si>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</si>
  <si>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</si>
  <si>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</si>
  <si>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</si>
  <si>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t>Máximo mensual entre 2018 y 2023</t>
  </si>
  <si>
    <t>Mínimo mensual entre 2018 y 2023</t>
  </si>
  <si>
    <t>Promedio 2018 - 2023</t>
  </si>
  <si>
    <t>Rango de precios 2018 - 2023</t>
  </si>
  <si>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2024</t>
    </r>
  </si>
  <si>
    <t>FIN DE CAMPAÑA</t>
  </si>
  <si>
    <t>INICIO DE CAMPAÑA</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</si>
  <si>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2023 se ha calculado en 16,49 €/100 kg para un rendimiento medio de 48.000 kg/ha. 
</t>
    </r>
    <r>
      <rPr>
        <sz val="12"/>
        <color rgb="FF253746"/>
        <rFont val="Riojana Black"/>
      </rPr>
      <t xml:space="preserve">∙ </t>
    </r>
    <r>
      <rPr>
        <sz val="8.5"/>
        <color rgb="FF253746"/>
        <rFont val="Riojana Condensed SemiBold"/>
      </rPr>
      <t xml:space="preserve"> Durante la última semana el precio percibido por el agricultor ha estado de media un 106% por encima de los costes soportados.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</si>
</sst>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2">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2018 - 2023</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31.5</c:v>
                </c:pt>
                <c:pt idx="1">
                  <c:v>39.200000000000003</c:v>
                </c:pt>
                <c:pt idx="2">
                  <c:v>36</c:v>
                </c:pt>
                <c:pt idx="3">
                  <c:v>18</c:v>
                </c:pt>
                <c:pt idx="8">
                  <c:v>35</c:v>
                </c:pt>
                <c:pt idx="9">
                  <c:v>32.75</c:v>
                </c:pt>
                <c:pt idx="10">
                  <c:v>32.75</c:v>
                </c:pt>
                <c:pt idx="11">
                  <c:v>32</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9</c:v>
                </c:pt>
                <c:pt idx="1">
                  <c:v>10.5</c:v>
                </c:pt>
                <c:pt idx="2">
                  <c:v>12</c:v>
                </c:pt>
                <c:pt idx="3">
                  <c:v>12</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2018 - 2023</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21.95</c:v>
                </c:pt>
                <c:pt idx="1">
                  <c:v>24.425000000000001</c:v>
                </c:pt>
                <c:pt idx="2">
                  <c:v>24</c:v>
                </c:pt>
                <c:pt idx="3">
                  <c:v>15</c:v>
                </c:pt>
                <c:pt idx="8">
                  <c:v>22.5</c:v>
                </c:pt>
                <c:pt idx="9">
                  <c:v>21.166666666666668</c:v>
                </c:pt>
                <c:pt idx="10">
                  <c:v>20.666666666666668</c:v>
                </c:pt>
                <c:pt idx="11">
                  <c:v>21.433333333333334</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2024</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32.25</c:v>
                </c:pt>
                <c:pt idx="1">
                  <c:v>40</c:v>
                </c:pt>
                <c:pt idx="8">
                  <c:v>32</c:v>
                </c:pt>
                <c:pt idx="9">
                  <c:v>28.8</c:v>
                </c:pt>
                <c:pt idx="10">
                  <c:v>28</c:v>
                </c:pt>
                <c:pt idx="11">
                  <c:v>32.5</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2018 - 2023</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121.5675</c:v>
                </c:pt>
                <c:pt idx="1">
                  <c:v>123.7475</c:v>
                </c:pt>
                <c:pt idx="2">
                  <c:v>129.25</c:v>
                </c:pt>
                <c:pt idx="3">
                  <c:v>105.33333333333333</c:v>
                </c:pt>
                <c:pt idx="8">
                  <c:v>140.125</c:v>
                </c:pt>
                <c:pt idx="9">
                  <c:v>139.065</c:v>
                </c:pt>
                <c:pt idx="10">
                  <c:v>137.84200000000001</c:v>
                </c:pt>
                <c:pt idx="11">
                  <c:v>134.35499999999999</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75.154487179487177</c:v>
                </c:pt>
                <c:pt idx="1">
                  <c:v>76.174999999999997</c:v>
                </c:pt>
                <c:pt idx="2">
                  <c:v>71.66</c:v>
                </c:pt>
                <c:pt idx="3">
                  <c:v>72.244871794871784</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2018 - 2023</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100.03049679487179</c:v>
                </c:pt>
                <c:pt idx="1">
                  <c:v>100.99429166666667</c:v>
                </c:pt>
                <c:pt idx="2">
                  <c:v>101.58958333333334</c:v>
                </c:pt>
                <c:pt idx="3">
                  <c:v>93.148290598290586</c:v>
                </c:pt>
                <c:pt idx="8">
                  <c:v>116.44241208791209</c:v>
                </c:pt>
                <c:pt idx="9">
                  <c:v>114.60948472823475</c:v>
                </c:pt>
                <c:pt idx="10">
                  <c:v>111.48755555555556</c:v>
                </c:pt>
                <c:pt idx="11">
                  <c:v>111.08363095238094</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2024</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133.67750000000001</c:v>
                </c:pt>
                <c:pt idx="1">
                  <c:v>135.95999999999998</c:v>
                </c:pt>
                <c:pt idx="8">
                  <c:v>160.04499999999999</c:v>
                </c:pt>
                <c:pt idx="9">
                  <c:v>154.87599999999998</c:v>
                </c:pt>
                <c:pt idx="10">
                  <c:v>149.73999999999998</c:v>
                </c:pt>
                <c:pt idx="11">
                  <c:v>149.58500000000001</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16.489999999999998</c:v>
                </c:pt>
                <c:pt idx="1">
                  <c:v>16.489999999999998</c:v>
                </c:pt>
                <c:pt idx="2">
                  <c:v>16.489999999999998</c:v>
                </c:pt>
                <c:pt idx="3">
                  <c:v>16.489999999999998</c:v>
                </c:pt>
                <c:pt idx="4">
                  <c:v>16.489999999999998</c:v>
                </c:pt>
                <c:pt idx="5">
                  <c:v>16.489999999999998</c:v>
                </c:pt>
                <c:pt idx="6">
                  <c:v>16.489999999999998</c:v>
                </c:pt>
                <c:pt idx="7">
                  <c:v>16.489999999999998</c:v>
                </c:pt>
                <c:pt idx="8">
                  <c:v>16.489999999999998</c:v>
                </c:pt>
                <c:pt idx="37">
                  <c:v>16.489999999999998</c:v>
                </c:pt>
                <c:pt idx="38">
                  <c:v>16.489999999999998</c:v>
                </c:pt>
                <c:pt idx="39">
                  <c:v>16.489999999999998</c:v>
                </c:pt>
                <c:pt idx="40">
                  <c:v>16.489999999999998</c:v>
                </c:pt>
                <c:pt idx="41">
                  <c:v>16.489999999999998</c:v>
                </c:pt>
                <c:pt idx="42">
                  <c:v>16.489999999999998</c:v>
                </c:pt>
                <c:pt idx="43">
                  <c:v>16.489999999999998</c:v>
                </c:pt>
                <c:pt idx="44">
                  <c:v>16.489999999999998</c:v>
                </c:pt>
                <c:pt idx="45">
                  <c:v>16.489999999999998</c:v>
                </c:pt>
                <c:pt idx="46">
                  <c:v>16.489999999999998</c:v>
                </c:pt>
                <c:pt idx="47">
                  <c:v>16.489999999999998</c:v>
                </c:pt>
                <c:pt idx="48">
                  <c:v>16.489999999999998</c:v>
                </c:pt>
                <c:pt idx="49">
                  <c:v>16.489999999999998</c:v>
                </c:pt>
                <c:pt idx="50">
                  <c:v>16.489999999999998</c:v>
                </c:pt>
                <c:pt idx="51">
                  <c:v>16.489999999999998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29</c:v>
                </c:pt>
                <c:pt idx="1">
                  <c:v>30</c:v>
                </c:pt>
                <c:pt idx="2">
                  <c:v>30</c:v>
                </c:pt>
                <c:pt idx="3">
                  <c:v>40</c:v>
                </c:pt>
                <c:pt idx="4">
                  <c:v>40</c:v>
                </c:pt>
                <c:pt idx="5">
                  <c:v>40</c:v>
                </c:pt>
                <c:pt idx="6">
                  <c:v>40</c:v>
                </c:pt>
                <c:pt idx="7">
                  <c:v>40</c:v>
                </c:pt>
                <c:pt idx="8">
                  <c:v>0</c:v>
                </c:pt>
                <c:pt idx="9">
                  <c:v>0</c:v>
                </c:pt>
                <c:pt idx="34">
                  <c:v>0</c:v>
                </c:pt>
                <c:pt idx="37">
                  <c:v>32</c:v>
                </c:pt>
                <c:pt idx="38">
                  <c:v>32</c:v>
                </c:pt>
                <c:pt idx="39">
                  <c:v>32</c:v>
                </c:pt>
                <c:pt idx="40">
                  <c:v>28</c:v>
                </c:pt>
                <c:pt idx="41">
                  <c:v>28</c:v>
                </c:pt>
                <c:pt idx="42">
                  <c:v>28</c:v>
                </c:pt>
                <c:pt idx="43">
                  <c:v>28</c:v>
                </c:pt>
                <c:pt idx="44">
                  <c:v>28</c:v>
                </c:pt>
                <c:pt idx="45">
                  <c:v>28</c:v>
                </c:pt>
                <c:pt idx="46">
                  <c:v>28</c:v>
                </c:pt>
                <c:pt idx="47">
                  <c:v>28</c:v>
                </c:pt>
                <c:pt idx="48">
                  <c:v>28</c:v>
                </c:pt>
                <c:pt idx="49">
                  <c:v>34</c:v>
                </c:pt>
                <c:pt idx="50">
                  <c:v>34</c:v>
                </c:pt>
                <c:pt idx="51">
                  <c:v>34</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137.66999999999999</c:v>
                </c:pt>
                <c:pt idx="1">
                  <c:v>132.33000000000001</c:v>
                </c:pt>
                <c:pt idx="2">
                  <c:v>130.83000000000001</c:v>
                </c:pt>
                <c:pt idx="3">
                  <c:v>133.88</c:v>
                </c:pt>
                <c:pt idx="4">
                  <c:v>136.38</c:v>
                </c:pt>
                <c:pt idx="5">
                  <c:v>133.16999999999999</c:v>
                </c:pt>
                <c:pt idx="6">
                  <c:v>137.33000000000001</c:v>
                </c:pt>
                <c:pt idx="7">
                  <c:v>135.75</c:v>
                </c:pt>
                <c:pt idx="8">
                  <c:v>137.16999999999999</c:v>
                </c:pt>
                <c:pt idx="37">
                  <c:v>159.13999999999999</c:v>
                </c:pt>
                <c:pt idx="38">
                  <c:v>160.94999999999999</c:v>
                </c:pt>
                <c:pt idx="39">
                  <c:v>159.13999999999999</c:v>
                </c:pt>
                <c:pt idx="40">
                  <c:v>154.55000000000001</c:v>
                </c:pt>
                <c:pt idx="41">
                  <c:v>152.82</c:v>
                </c:pt>
                <c:pt idx="42">
                  <c:v>152.55000000000001</c:v>
                </c:pt>
                <c:pt idx="43">
                  <c:v>155.32</c:v>
                </c:pt>
                <c:pt idx="44">
                  <c:v>154</c:v>
                </c:pt>
                <c:pt idx="45">
                  <c:v>149.04</c:v>
                </c:pt>
                <c:pt idx="46">
                  <c:v>149.04</c:v>
                </c:pt>
                <c:pt idx="47">
                  <c:v>146.88</c:v>
                </c:pt>
                <c:pt idx="48">
                  <c:v>153.46</c:v>
                </c:pt>
                <c:pt idx="49">
                  <c:v>150.33000000000001</c:v>
                </c:pt>
                <c:pt idx="50">
                  <c:v>145.41999999999999</c:v>
                </c:pt>
                <c:pt idx="51">
                  <c:v>149.13</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27171" cy="1491029"/>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8899</xdr:rowOff>
    </xdr:from>
    <xdr:to>
      <xdr:col>13</xdr:col>
      <xdr:colOff>5013</xdr:colOff>
      <xdr:row>67</xdr:row>
      <xdr:rowOff>187335</xdr:rowOff>
    </xdr:to>
    <xdr:sp macro="" textlink="">
      <xdr:nvSpPr>
        <xdr:cNvPr id="34" name="3 Cuadro de texto"/>
        <xdr:cNvSpPr txBox="1"/>
      </xdr:nvSpPr>
      <xdr:spPr>
        <a:xfrm>
          <a:off x="0" y="10501438"/>
          <a:ext cx="6732671"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Finca La Grajera (Edificio Administrativo)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rPr>
            <a:t>estadistica.agri@larioja.org  </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4/Observatorio%20Preci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s>
    <sheetDataSet>
      <sheetData sheetId="0">
        <row r="37">
          <cell r="D37">
            <v>29</v>
          </cell>
          <cell r="F37" t="str">
            <v>-</v>
          </cell>
          <cell r="G37">
            <v>137.66999999999999</v>
          </cell>
        </row>
      </sheetData>
      <sheetData sheetId="1">
        <row r="37">
          <cell r="D37">
            <v>30</v>
          </cell>
          <cell r="F37" t="str">
            <v>-</v>
          </cell>
          <cell r="G37">
            <v>132.33000000000001</v>
          </cell>
        </row>
      </sheetData>
      <sheetData sheetId="2">
        <row r="37">
          <cell r="D37">
            <v>30</v>
          </cell>
          <cell r="F37" t="str">
            <v>-</v>
          </cell>
          <cell r="G37">
            <v>130.83000000000001</v>
          </cell>
        </row>
      </sheetData>
      <sheetData sheetId="3">
        <row r="37">
          <cell r="D37">
            <v>40</v>
          </cell>
          <cell r="F37" t="str">
            <v>-</v>
          </cell>
          <cell r="G37">
            <v>133.88</v>
          </cell>
        </row>
      </sheetData>
      <sheetData sheetId="4">
        <row r="37">
          <cell r="D37">
            <v>40</v>
          </cell>
          <cell r="F37" t="str">
            <v>-</v>
          </cell>
          <cell r="G37">
            <v>136.38</v>
          </cell>
        </row>
      </sheetData>
      <sheetData sheetId="5">
        <row r="37">
          <cell r="D37">
            <v>40</v>
          </cell>
          <cell r="F37" t="str">
            <v>-</v>
          </cell>
          <cell r="G37">
            <v>133.16999999999999</v>
          </cell>
        </row>
      </sheetData>
      <sheetData sheetId="6">
        <row r="37">
          <cell r="D37">
            <v>40</v>
          </cell>
          <cell r="F37" t="str">
            <v>-</v>
          </cell>
          <cell r="G37">
            <v>137.33000000000001</v>
          </cell>
        </row>
      </sheetData>
      <sheetData sheetId="7">
        <row r="37">
          <cell r="D37">
            <v>40</v>
          </cell>
          <cell r="F37" t="str">
            <v>-</v>
          </cell>
          <cell r="G37">
            <v>135.75</v>
          </cell>
        </row>
      </sheetData>
      <sheetData sheetId="8">
        <row r="37">
          <cell r="D37" t="str">
            <v>-</v>
          </cell>
          <cell r="F37" t="str">
            <v>-</v>
          </cell>
          <cell r="G37">
            <v>137.16999999999999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7">
          <cell r="D37">
            <v>32</v>
          </cell>
          <cell r="F37" t="str">
            <v>-</v>
          </cell>
          <cell r="G37">
            <v>159.13999999999999</v>
          </cell>
        </row>
      </sheetData>
      <sheetData sheetId="38">
        <row r="37">
          <cell r="D37">
            <v>32</v>
          </cell>
          <cell r="F37" t="str">
            <v>-</v>
          </cell>
          <cell r="G37">
            <v>160.94999999999999</v>
          </cell>
        </row>
      </sheetData>
      <sheetData sheetId="39">
        <row r="37">
          <cell r="D37">
            <v>32</v>
          </cell>
          <cell r="F37" t="str">
            <v>-</v>
          </cell>
          <cell r="G37">
            <v>159.13999999999999</v>
          </cell>
        </row>
      </sheetData>
      <sheetData sheetId="40">
        <row r="37">
          <cell r="D37">
            <v>28</v>
          </cell>
          <cell r="F37" t="str">
            <v>-</v>
          </cell>
          <cell r="G37">
            <v>154.55000000000001</v>
          </cell>
        </row>
      </sheetData>
      <sheetData sheetId="41">
        <row r="37">
          <cell r="D37">
            <v>28</v>
          </cell>
          <cell r="F37" t="str">
            <v>-</v>
          </cell>
          <cell r="G37">
            <v>152.82</v>
          </cell>
        </row>
      </sheetData>
      <sheetData sheetId="42">
        <row r="37">
          <cell r="D37">
            <v>28</v>
          </cell>
          <cell r="F37" t="str">
            <v>-</v>
          </cell>
          <cell r="G37">
            <v>152.55000000000001</v>
          </cell>
        </row>
      </sheetData>
      <sheetData sheetId="43">
        <row r="37">
          <cell r="D37">
            <v>28</v>
          </cell>
          <cell r="F37" t="str">
            <v>-</v>
          </cell>
          <cell r="G37">
            <v>155.32</v>
          </cell>
        </row>
      </sheetData>
      <sheetData sheetId="44">
        <row r="37">
          <cell r="D37">
            <v>28</v>
          </cell>
          <cell r="F37" t="str">
            <v>-</v>
          </cell>
          <cell r="G37">
            <v>154</v>
          </cell>
        </row>
      </sheetData>
      <sheetData sheetId="45">
        <row r="37">
          <cell r="D37">
            <v>28</v>
          </cell>
          <cell r="F37" t="str">
            <v>-</v>
          </cell>
          <cell r="G37">
            <v>149.04</v>
          </cell>
        </row>
      </sheetData>
      <sheetData sheetId="46">
        <row r="37">
          <cell r="D37">
            <v>28</v>
          </cell>
          <cell r="F37" t="str">
            <v>-</v>
          </cell>
          <cell r="G37">
            <v>149.04</v>
          </cell>
        </row>
      </sheetData>
      <sheetData sheetId="47">
        <row r="37">
          <cell r="D37">
            <v>28</v>
          </cell>
          <cell r="F37" t="str">
            <v>-</v>
          </cell>
          <cell r="G37">
            <v>146.88</v>
          </cell>
        </row>
      </sheetData>
      <sheetData sheetId="48">
        <row r="37">
          <cell r="D37">
            <v>28</v>
          </cell>
          <cell r="F37" t="str">
            <v>-</v>
          </cell>
          <cell r="G37">
            <v>153.46</v>
          </cell>
        </row>
      </sheetData>
      <sheetData sheetId="49">
        <row r="37">
          <cell r="D37">
            <v>34</v>
          </cell>
          <cell r="F37" t="str">
            <v>-</v>
          </cell>
          <cell r="G37">
            <v>150.33000000000001</v>
          </cell>
        </row>
      </sheetData>
      <sheetData sheetId="50">
        <row r="37">
          <cell r="D37">
            <v>34</v>
          </cell>
          <cell r="F37" t="str">
            <v>-</v>
          </cell>
          <cell r="G37">
            <v>145.41999999999999</v>
          </cell>
        </row>
      </sheetData>
      <sheetData sheetId="51">
        <row r="37">
          <cell r="D37">
            <v>34</v>
          </cell>
          <cell r="F37" t="str">
            <v>-</v>
          </cell>
          <cell r="G37">
            <v>149.13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topLeftCell="B1" zoomScaleNormal="100" zoomScaleSheetLayoutView="130" workbookViewId="0">
      <selection activeCell="F64" sqref="F64"/>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4.5">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27</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30</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16.489999999999998</v>
      </c>
      <c r="D12" s="31">
        <f>'[1]01'!$D$37</f>
        <v>29</v>
      </c>
      <c r="E12" s="31" t="str">
        <f>'[1]01'!$F$37</f>
        <v>-</v>
      </c>
      <c r="F12" s="31">
        <f>'[1]01'!$G$37</f>
        <v>137.66999999999999</v>
      </c>
    </row>
    <row r="13" spans="2:36" ht="9.9499999999999993" customHeight="1">
      <c r="B13" s="32">
        <v>2</v>
      </c>
      <c r="C13" s="34">
        <v>16.489999999999998</v>
      </c>
      <c r="D13" s="34">
        <f>'[1]02'!$D$37</f>
        <v>30</v>
      </c>
      <c r="E13" s="34" t="str">
        <f>'[1]02'!$F$37</f>
        <v>-</v>
      </c>
      <c r="F13" s="34">
        <f>'[1]02'!$G$37</f>
        <v>132.33000000000001</v>
      </c>
    </row>
    <row r="14" spans="2:36" ht="9.9499999999999993" customHeight="1">
      <c r="B14" s="30">
        <v>3</v>
      </c>
      <c r="C14" s="31">
        <v>16.489999999999998</v>
      </c>
      <c r="D14" s="31">
        <f>'[1]03'!$D$37</f>
        <v>30</v>
      </c>
      <c r="E14" s="31" t="str">
        <f>'[1]03'!$F$37</f>
        <v>-</v>
      </c>
      <c r="F14" s="31">
        <f>'[1]03'!$G$37</f>
        <v>130.83000000000001</v>
      </c>
    </row>
    <row r="15" spans="2:36" ht="9.9499999999999993" customHeight="1">
      <c r="B15" s="32">
        <v>4</v>
      </c>
      <c r="C15" s="33">
        <v>16.489999999999998</v>
      </c>
      <c r="D15" s="33">
        <f>'[1]04'!$D$37</f>
        <v>40</v>
      </c>
      <c r="E15" s="33" t="str">
        <f>'[1]04'!$F$37</f>
        <v>-</v>
      </c>
      <c r="F15" s="33">
        <f>'[1]04'!$G$37</f>
        <v>133.88</v>
      </c>
    </row>
    <row r="16" spans="2:36" ht="9.9499999999999993" customHeight="1">
      <c r="B16" s="30">
        <v>5</v>
      </c>
      <c r="C16" s="31">
        <v>16.489999999999998</v>
      </c>
      <c r="D16" s="31">
        <f>'[1]05'!$D$37</f>
        <v>40</v>
      </c>
      <c r="E16" s="31" t="str">
        <f>'[1]05'!$F$37</f>
        <v>-</v>
      </c>
      <c r="F16" s="31">
        <f>'[1]05'!$G$37</f>
        <v>136.38</v>
      </c>
    </row>
    <row r="17" spans="2:32" ht="9.9499999999999993" customHeight="1">
      <c r="B17" s="32">
        <v>6</v>
      </c>
      <c r="C17" s="33">
        <v>16.489999999999998</v>
      </c>
      <c r="D17" s="33">
        <f>'[1]06'!$D$37</f>
        <v>40</v>
      </c>
      <c r="E17" s="33" t="str">
        <f>'[1]06'!$F$37</f>
        <v>-</v>
      </c>
      <c r="F17" s="33">
        <f>'[1]06'!$G$37</f>
        <v>133.16999999999999</v>
      </c>
    </row>
    <row r="18" spans="2:32" ht="9.9499999999999993" customHeight="1">
      <c r="B18" s="30">
        <v>7</v>
      </c>
      <c r="C18" s="31">
        <v>16.489999999999998</v>
      </c>
      <c r="D18" s="31">
        <f>'[1]07'!$D$37</f>
        <v>40</v>
      </c>
      <c r="E18" s="31" t="str">
        <f>'[1]07'!$F$37</f>
        <v>-</v>
      </c>
      <c r="F18" s="31">
        <f>'[1]07'!$G$37</f>
        <v>137.33000000000001</v>
      </c>
    </row>
    <row r="19" spans="2:32" ht="9.9499999999999993" customHeight="1">
      <c r="B19" s="32">
        <v>8</v>
      </c>
      <c r="C19" s="33">
        <v>16.489999999999998</v>
      </c>
      <c r="D19" s="33">
        <f>'[1]08'!$D$37</f>
        <v>40</v>
      </c>
      <c r="E19" s="33" t="str">
        <f>'[1]08'!$F$37</f>
        <v>-</v>
      </c>
      <c r="F19" s="33">
        <f>'[1]08'!$G$37</f>
        <v>135.75</v>
      </c>
    </row>
    <row r="20" spans="2:32" ht="9.9499999999999993" customHeight="1">
      <c r="B20" s="30">
        <v>9</v>
      </c>
      <c r="C20" s="31">
        <v>16.489999999999998</v>
      </c>
      <c r="D20" s="31" t="str">
        <f>'[1]09'!$D$37</f>
        <v>-</v>
      </c>
      <c r="E20" s="31" t="str">
        <f>'[1]09'!$F$37</f>
        <v>-</v>
      </c>
      <c r="F20" s="31">
        <f>'[1]09'!$G$37</f>
        <v>137.16999999999999</v>
      </c>
    </row>
    <row r="21" spans="2:32" ht="9.9499999999999993" customHeight="1">
      <c r="B21" s="32">
        <v>10</v>
      </c>
      <c r="C21" s="33"/>
      <c r="D21" s="33" t="s">
        <v>28</v>
      </c>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2018</v>
      </c>
      <c r="T27" s="23">
        <v>9</v>
      </c>
      <c r="U27" s="23">
        <v>10.5</v>
      </c>
      <c r="V27" s="23">
        <v>12</v>
      </c>
      <c r="W27" s="23">
        <v>12</v>
      </c>
      <c r="X27" s="23"/>
      <c r="Y27" s="23"/>
      <c r="Z27" s="23"/>
      <c r="AA27" s="23"/>
      <c r="AB27" s="23">
        <v>23</v>
      </c>
      <c r="AC27" s="23">
        <v>23</v>
      </c>
      <c r="AD27" s="23">
        <v>24.2</v>
      </c>
      <c r="AE27" s="23">
        <v>26</v>
      </c>
      <c r="AF27" s="24">
        <f t="shared" ref="AF27:AF30" si="0">AVERAGE(T27:AE27)</f>
        <v>17.462499999999999</v>
      </c>
    </row>
    <row r="28" spans="2:32" ht="9.9499999999999993" customHeight="1">
      <c r="B28" s="30">
        <v>17</v>
      </c>
      <c r="C28" s="31"/>
      <c r="D28" s="31"/>
      <c r="E28" s="31"/>
      <c r="F28" s="31"/>
      <c r="S28" s="22">
        <v>2019</v>
      </c>
      <c r="T28" s="23">
        <v>30.5</v>
      </c>
      <c r="U28" s="23">
        <v>39.200000000000003</v>
      </c>
      <c r="V28" s="23">
        <v>36</v>
      </c>
      <c r="W28" s="23"/>
      <c r="X28" s="23"/>
      <c r="Y28" s="23"/>
      <c r="Z28" s="23"/>
      <c r="AA28" s="23"/>
      <c r="AB28" s="23">
        <v>17</v>
      </c>
      <c r="AC28" s="23">
        <v>15</v>
      </c>
      <c r="AD28" s="23">
        <v>15</v>
      </c>
      <c r="AE28" s="23">
        <v>15</v>
      </c>
      <c r="AF28" s="24">
        <f t="shared" si="0"/>
        <v>23.957142857142856</v>
      </c>
    </row>
    <row r="29" spans="2:32" ht="9.9499999999999993" customHeight="1">
      <c r="B29" s="32">
        <v>18</v>
      </c>
      <c r="C29" s="33"/>
      <c r="D29" s="33"/>
      <c r="E29" s="33"/>
      <c r="F29" s="33"/>
      <c r="G29" s="1"/>
      <c r="S29" s="22">
        <v>2020</v>
      </c>
      <c r="T29" s="23">
        <v>16.8</v>
      </c>
      <c r="U29" s="23">
        <v>18</v>
      </c>
      <c r="V29" s="23">
        <v>18</v>
      </c>
      <c r="W29" s="23">
        <v>18</v>
      </c>
      <c r="X29" s="23"/>
      <c r="Y29" s="23"/>
      <c r="Z29" s="23"/>
      <c r="AA29" s="23"/>
      <c r="AB29" s="23">
        <v>11</v>
      </c>
      <c r="AC29" s="23">
        <v>11</v>
      </c>
      <c r="AD29" s="23">
        <v>10</v>
      </c>
      <c r="AE29" s="23">
        <v>9</v>
      </c>
      <c r="AF29" s="24">
        <f t="shared" si="0"/>
        <v>13.975</v>
      </c>
    </row>
    <row r="30" spans="2:32" ht="9.9499999999999993" customHeight="1">
      <c r="B30" s="30">
        <v>19</v>
      </c>
      <c r="C30" s="31"/>
      <c r="D30" s="31"/>
      <c r="E30" s="31"/>
      <c r="F30" s="31"/>
      <c r="S30" s="22">
        <v>2021</v>
      </c>
      <c r="T30" s="23"/>
      <c r="U30" s="23"/>
      <c r="V30" s="23"/>
      <c r="W30" s="23"/>
      <c r="X30" s="23"/>
      <c r="Y30" s="23"/>
      <c r="Z30" s="23"/>
      <c r="AA30" s="23"/>
      <c r="AB30" s="23">
        <v>17</v>
      </c>
      <c r="AC30" s="23">
        <v>15.25</v>
      </c>
      <c r="AD30" s="23">
        <v>16.25</v>
      </c>
      <c r="AE30" s="23">
        <v>17.600000000000001</v>
      </c>
      <c r="AF30" s="24">
        <f t="shared" si="0"/>
        <v>16.524999999999999</v>
      </c>
    </row>
    <row r="31" spans="2:32" ht="9.9499999999999993" customHeight="1">
      <c r="B31" s="32">
        <v>20</v>
      </c>
      <c r="C31" s="33"/>
      <c r="D31" s="33"/>
      <c r="E31" s="33"/>
      <c r="F31" s="33"/>
      <c r="S31" s="22">
        <v>2022</v>
      </c>
      <c r="T31" s="23"/>
      <c r="U31" s="23"/>
      <c r="V31" s="23"/>
      <c r="W31" s="23"/>
      <c r="X31" s="23"/>
      <c r="Y31" s="23"/>
      <c r="Z31" s="23"/>
      <c r="AA31" s="23"/>
      <c r="AB31" s="23">
        <v>32</v>
      </c>
      <c r="AC31" s="23">
        <v>32.75</v>
      </c>
      <c r="AD31" s="23">
        <v>32.75</v>
      </c>
      <c r="AE31" s="23">
        <v>32</v>
      </c>
      <c r="AF31" s="24">
        <f t="shared" ref="AF31:AF35" si="1">AVERAGE(T31:AE31)</f>
        <v>32.375</v>
      </c>
    </row>
    <row r="32" spans="2:32" ht="9.9499999999999993" customHeight="1">
      <c r="B32" s="30">
        <v>21</v>
      </c>
      <c r="C32" s="31"/>
      <c r="D32" s="31"/>
      <c r="E32" s="31"/>
      <c r="F32" s="31"/>
      <c r="S32" s="22">
        <v>2023</v>
      </c>
      <c r="T32" s="23">
        <v>31.5</v>
      </c>
      <c r="U32" s="23">
        <v>30</v>
      </c>
      <c r="V32" s="23">
        <v>30</v>
      </c>
      <c r="W32" s="23"/>
      <c r="X32" s="23"/>
      <c r="Y32" s="23"/>
      <c r="Z32" s="23"/>
      <c r="AA32" s="23"/>
      <c r="AB32" s="23">
        <v>35</v>
      </c>
      <c r="AC32" s="23">
        <v>30</v>
      </c>
      <c r="AD32" s="23">
        <v>25.8</v>
      </c>
      <c r="AE32" s="23">
        <v>29</v>
      </c>
      <c r="AF32" s="24">
        <f t="shared" si="1"/>
        <v>30.185714285714287</v>
      </c>
    </row>
    <row r="33" spans="2:32" ht="9.9499999999999993" customHeight="1">
      <c r="B33" s="32">
        <v>22</v>
      </c>
      <c r="C33" s="34"/>
      <c r="D33" s="34"/>
      <c r="E33" s="34"/>
      <c r="F33" s="34"/>
      <c r="S33" s="22" t="s">
        <v>23</v>
      </c>
      <c r="T33" s="23">
        <f>MAX(T27:T32)</f>
        <v>31.5</v>
      </c>
      <c r="U33" s="23">
        <f t="shared" ref="U33:AE33" si="2">MAX(U27:U32)</f>
        <v>39.200000000000003</v>
      </c>
      <c r="V33" s="23">
        <f t="shared" si="2"/>
        <v>36</v>
      </c>
      <c r="W33" s="23">
        <f t="shared" si="2"/>
        <v>18</v>
      </c>
      <c r="X33" s="23"/>
      <c r="Y33" s="23"/>
      <c r="Z33" s="23"/>
      <c r="AA33" s="23"/>
      <c r="AB33" s="23">
        <f t="shared" si="2"/>
        <v>35</v>
      </c>
      <c r="AC33" s="23">
        <f t="shared" si="2"/>
        <v>32.75</v>
      </c>
      <c r="AD33" s="23">
        <f t="shared" si="2"/>
        <v>32.75</v>
      </c>
      <c r="AE33" s="23">
        <f t="shared" si="2"/>
        <v>32</v>
      </c>
      <c r="AF33" s="24">
        <f t="shared" si="1"/>
        <v>32.15</v>
      </c>
    </row>
    <row r="34" spans="2:32" ht="9.9499999999999993" customHeight="1">
      <c r="B34" s="30">
        <v>23</v>
      </c>
      <c r="C34" s="35"/>
      <c r="D34" s="35"/>
      <c r="E34" s="35"/>
      <c r="F34" s="35"/>
      <c r="S34" s="22" t="s">
        <v>24</v>
      </c>
      <c r="T34" s="23">
        <f>MIN(T27:T32)</f>
        <v>9</v>
      </c>
      <c r="U34" s="23">
        <f t="shared" ref="U34:AE34" si="3">MIN(U27:U32)</f>
        <v>10.5</v>
      </c>
      <c r="V34" s="23">
        <f t="shared" si="3"/>
        <v>12</v>
      </c>
      <c r="W34" s="23">
        <f t="shared" si="3"/>
        <v>12</v>
      </c>
      <c r="X34" s="23"/>
      <c r="Y34" s="23"/>
      <c r="Z34" s="23"/>
      <c r="AA34" s="23"/>
      <c r="AB34" s="23">
        <f t="shared" si="3"/>
        <v>11</v>
      </c>
      <c r="AC34" s="23">
        <f t="shared" si="3"/>
        <v>11</v>
      </c>
      <c r="AD34" s="23">
        <f t="shared" si="3"/>
        <v>10</v>
      </c>
      <c r="AE34" s="23">
        <f t="shared" si="3"/>
        <v>9</v>
      </c>
      <c r="AF34" s="24">
        <f t="shared" si="1"/>
        <v>10.5625</v>
      </c>
    </row>
    <row r="35" spans="2:32" ht="9.9499999999999993" customHeight="1">
      <c r="B35" s="32">
        <v>24</v>
      </c>
      <c r="C35" s="34"/>
      <c r="D35" s="34"/>
      <c r="E35" s="34"/>
      <c r="F35" s="34"/>
      <c r="S35" s="22" t="s">
        <v>25</v>
      </c>
      <c r="T35" s="23">
        <f>AVERAGE(T27:T32)</f>
        <v>21.95</v>
      </c>
      <c r="U35" s="23">
        <f t="shared" ref="U35:AE35" si="4">AVERAGE(U27:U32)</f>
        <v>24.425000000000001</v>
      </c>
      <c r="V35" s="23">
        <f t="shared" si="4"/>
        <v>24</v>
      </c>
      <c r="W35" s="23">
        <f t="shared" si="4"/>
        <v>15</v>
      </c>
      <c r="X35" s="23"/>
      <c r="Y35" s="23"/>
      <c r="Z35" s="23"/>
      <c r="AA35" s="23"/>
      <c r="AB35" s="23">
        <f t="shared" si="4"/>
        <v>22.5</v>
      </c>
      <c r="AC35" s="23">
        <f t="shared" si="4"/>
        <v>21.166666666666668</v>
      </c>
      <c r="AD35" s="23">
        <f t="shared" si="4"/>
        <v>20.666666666666668</v>
      </c>
      <c r="AE35" s="23">
        <f t="shared" si="4"/>
        <v>21.433333333333334</v>
      </c>
      <c r="AF35" s="24">
        <f t="shared" si="1"/>
        <v>21.392708333333331</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26</v>
      </c>
      <c r="T39" s="23">
        <f t="shared" ref="T39:AE41" si="5">T33</f>
        <v>31.5</v>
      </c>
      <c r="U39" s="23">
        <f t="shared" si="5"/>
        <v>39.200000000000003</v>
      </c>
      <c r="V39" s="23">
        <f t="shared" si="5"/>
        <v>36</v>
      </c>
      <c r="W39" s="23">
        <f t="shared" si="5"/>
        <v>18</v>
      </c>
      <c r="X39" s="23"/>
      <c r="Y39" s="23"/>
      <c r="Z39" s="23"/>
      <c r="AA39" s="23"/>
      <c r="AB39" s="23">
        <f t="shared" si="5"/>
        <v>35</v>
      </c>
      <c r="AC39" s="23">
        <f t="shared" si="5"/>
        <v>32.75</v>
      </c>
      <c r="AD39" s="23">
        <f t="shared" si="5"/>
        <v>32.75</v>
      </c>
      <c r="AE39" s="23">
        <f t="shared" si="5"/>
        <v>32</v>
      </c>
      <c r="AF39" s="20"/>
    </row>
    <row r="40" spans="2:32" ht="9.9499999999999993" customHeight="1">
      <c r="B40" s="30">
        <v>29</v>
      </c>
      <c r="C40" s="35"/>
      <c r="D40" s="35"/>
      <c r="E40" s="35"/>
      <c r="F40" s="35"/>
      <c r="S40" s="22"/>
      <c r="T40" s="23">
        <f t="shared" si="5"/>
        <v>9</v>
      </c>
      <c r="U40" s="23">
        <f t="shared" si="5"/>
        <v>10.5</v>
      </c>
      <c r="V40" s="23">
        <f t="shared" si="5"/>
        <v>12</v>
      </c>
      <c r="W40" s="23">
        <f t="shared" si="5"/>
        <v>12</v>
      </c>
      <c r="X40" s="23"/>
      <c r="Y40" s="23"/>
      <c r="Z40" s="23"/>
      <c r="AA40" s="23"/>
      <c r="AB40" s="23">
        <f t="shared" si="5"/>
        <v>11</v>
      </c>
      <c r="AC40" s="23">
        <f t="shared" si="5"/>
        <v>11</v>
      </c>
      <c r="AD40" s="23">
        <f t="shared" si="5"/>
        <v>10</v>
      </c>
      <c r="AE40" s="23">
        <f t="shared" si="5"/>
        <v>9</v>
      </c>
      <c r="AF40" s="20"/>
    </row>
    <row r="41" spans="2:32" ht="9.9499999999999993" customHeight="1">
      <c r="B41" s="32">
        <v>30</v>
      </c>
      <c r="C41" s="34"/>
      <c r="D41" s="34"/>
      <c r="E41" s="34"/>
      <c r="F41" s="34"/>
      <c r="S41" s="25" t="str">
        <f>S35</f>
        <v>Promedio 2018 - 2023</v>
      </c>
      <c r="T41" s="26">
        <f t="shared" si="5"/>
        <v>21.95</v>
      </c>
      <c r="U41" s="26">
        <f t="shared" si="5"/>
        <v>24.425000000000001</v>
      </c>
      <c r="V41" s="26">
        <f t="shared" si="5"/>
        <v>24</v>
      </c>
      <c r="W41" s="26">
        <f t="shared" si="5"/>
        <v>15</v>
      </c>
      <c r="X41" s="26"/>
      <c r="Y41" s="26"/>
      <c r="Z41" s="26"/>
      <c r="AA41" s="26"/>
      <c r="AB41" s="26">
        <f t="shared" si="5"/>
        <v>22.5</v>
      </c>
      <c r="AC41" s="26">
        <f t="shared" si="5"/>
        <v>21.166666666666668</v>
      </c>
      <c r="AD41" s="26">
        <f t="shared" si="5"/>
        <v>20.666666666666668</v>
      </c>
      <c r="AE41" s="26">
        <f t="shared" si="5"/>
        <v>21.433333333333334</v>
      </c>
      <c r="AF41" s="20"/>
    </row>
    <row r="42" spans="2:32" ht="9.9499999999999993" customHeight="1">
      <c r="B42" s="30">
        <v>31</v>
      </c>
      <c r="C42" s="35"/>
      <c r="D42" s="35"/>
      <c r="E42" s="35"/>
      <c r="F42" s="35"/>
      <c r="S42" s="22">
        <v>2024</v>
      </c>
      <c r="T42" s="27">
        <f>AVERAGE(D12:D15)</f>
        <v>32.25</v>
      </c>
      <c r="U42" s="27">
        <f>AVERAGE(D16:D20)</f>
        <v>40</v>
      </c>
      <c r="V42" s="27"/>
      <c r="W42" s="27"/>
      <c r="X42" s="27"/>
      <c r="Y42" s="27"/>
      <c r="Z42" s="27"/>
      <c r="AA42" s="27"/>
      <c r="AB42" s="27">
        <f>AVERAGE(D46:D50)</f>
        <v>32</v>
      </c>
      <c r="AC42" s="27">
        <f>AVERAGE(D51:D55)</f>
        <v>28.8</v>
      </c>
      <c r="AD42" s="27">
        <f>AVERAGE(D56:D59)</f>
        <v>28</v>
      </c>
      <c r="AE42" s="27">
        <f>AVERAGE(D60:D63)</f>
        <v>32.5</v>
      </c>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c r="E45" s="34"/>
      <c r="F45" s="34"/>
    </row>
    <row r="46" spans="2:32" ht="9.9499999999999993" customHeight="1">
      <c r="B46" s="30">
        <v>35</v>
      </c>
      <c r="C46" s="35"/>
      <c r="D46" s="35" t="s">
        <v>29</v>
      </c>
      <c r="E46" s="35"/>
      <c r="F46" s="35"/>
      <c r="S46" s="19" t="s">
        <v>16</v>
      </c>
      <c r="T46" s="20"/>
      <c r="U46" s="20"/>
      <c r="V46" s="20"/>
      <c r="W46" s="20"/>
      <c r="X46" s="20"/>
      <c r="Y46" s="20"/>
      <c r="Z46" s="20"/>
      <c r="AA46" s="20"/>
      <c r="AB46" s="20"/>
      <c r="AC46" s="20"/>
      <c r="AD46" s="20"/>
      <c r="AE46" s="20"/>
      <c r="AF46" s="20"/>
    </row>
    <row r="47" spans="2:32" ht="9.9499999999999993" customHeight="1">
      <c r="B47" s="32">
        <v>36</v>
      </c>
      <c r="C47" s="34"/>
      <c r="D47" s="34"/>
      <c r="E47" s="34"/>
      <c r="F47" s="34"/>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c r="D48" s="35"/>
      <c r="E48" s="35"/>
      <c r="F48" s="35"/>
      <c r="S48" s="22">
        <v>2018</v>
      </c>
      <c r="T48" s="23">
        <v>75.154487179487177</v>
      </c>
      <c r="U48" s="23">
        <v>76.174999999999997</v>
      </c>
      <c r="V48" s="23">
        <v>71.66</v>
      </c>
      <c r="W48" s="23">
        <v>72.244871794871784</v>
      </c>
      <c r="X48" s="23"/>
      <c r="Y48" s="23"/>
      <c r="Z48" s="23"/>
      <c r="AA48" s="23"/>
      <c r="AB48" s="23"/>
      <c r="AC48" s="23">
        <v>103.17297979797982</v>
      </c>
      <c r="AD48" s="23">
        <v>100.31476190476192</v>
      </c>
      <c r="AE48" s="23">
        <v>99.9</v>
      </c>
      <c r="AF48" s="24">
        <f t="shared" ref="AF48:AF51" si="6">AVERAGE(T48:AE48)</f>
        <v>85.517442953871523</v>
      </c>
    </row>
    <row r="49" spans="2:36" ht="9.9499999999999993" customHeight="1">
      <c r="B49" s="32">
        <v>38</v>
      </c>
      <c r="C49" s="34">
        <v>16.489999999999998</v>
      </c>
      <c r="D49" s="34">
        <f>'[1]38'!$D$37</f>
        <v>32</v>
      </c>
      <c r="E49" s="34" t="str">
        <f>'[1]38'!$F$37</f>
        <v>-</v>
      </c>
      <c r="F49" s="34">
        <f>'[1]38'!$G$37</f>
        <v>159.13999999999999</v>
      </c>
      <c r="S49" s="22">
        <v>2019</v>
      </c>
      <c r="T49" s="23">
        <v>99.4</v>
      </c>
      <c r="U49" s="23">
        <v>98.326666666666682</v>
      </c>
      <c r="V49" s="23">
        <v>100.20833333333331</v>
      </c>
      <c r="W49" s="23">
        <v>101.86666666666666</v>
      </c>
      <c r="X49" s="23"/>
      <c r="Y49" s="23"/>
      <c r="Z49" s="23"/>
      <c r="AA49" s="23"/>
      <c r="AB49" s="23">
        <v>110.62706043956045</v>
      </c>
      <c r="AC49" s="23">
        <v>109.77142857142859</v>
      </c>
      <c r="AD49" s="23">
        <v>103.67857142857144</v>
      </c>
      <c r="AE49" s="23">
        <v>104.52678571428571</v>
      </c>
      <c r="AF49" s="24">
        <f t="shared" si="6"/>
        <v>103.55068910256411</v>
      </c>
    </row>
    <row r="50" spans="2:36" ht="9.9499999999999993" customHeight="1">
      <c r="B50" s="30">
        <v>39</v>
      </c>
      <c r="C50" s="35">
        <v>16.489999999999998</v>
      </c>
      <c r="D50" s="35">
        <f>'[1]39'!$D$37</f>
        <v>32</v>
      </c>
      <c r="E50" s="35" t="str">
        <f>'[1]39'!$F$37</f>
        <v>-</v>
      </c>
      <c r="F50" s="35">
        <f>'[1]39'!$G$37</f>
        <v>160.94999999999999</v>
      </c>
      <c r="S50" s="22">
        <v>2020</v>
      </c>
      <c r="T50" s="23">
        <v>104</v>
      </c>
      <c r="U50" s="23">
        <v>105.72799999999999</v>
      </c>
      <c r="V50" s="23">
        <v>105.24000000000001</v>
      </c>
      <c r="W50" s="23">
        <v>105.33333333333333</v>
      </c>
      <c r="X50" s="23"/>
      <c r="Y50" s="23"/>
      <c r="Z50" s="23"/>
      <c r="AA50" s="23"/>
      <c r="AB50" s="23">
        <v>101.88</v>
      </c>
      <c r="AC50" s="23">
        <v>102.88000000000002</v>
      </c>
      <c r="AD50" s="23">
        <v>97.282499999999985</v>
      </c>
      <c r="AE50" s="23">
        <v>92.963999999999999</v>
      </c>
      <c r="AF50" s="24">
        <f t="shared" si="6"/>
        <v>101.91347916666666</v>
      </c>
    </row>
    <row r="51" spans="2:36" ht="9.9499999999999993" customHeight="1">
      <c r="B51" s="32">
        <v>40</v>
      </c>
      <c r="C51" s="34">
        <v>16.489999999999998</v>
      </c>
      <c r="D51" s="34">
        <f>'[1]40'!$D$37</f>
        <v>32</v>
      </c>
      <c r="E51" s="34" t="str">
        <f>'[1]40'!$F$37</f>
        <v>-</v>
      </c>
      <c r="F51" s="34">
        <f>'[1]40'!$G$37</f>
        <v>159.13999999999999</v>
      </c>
      <c r="S51" s="22">
        <v>2021</v>
      </c>
      <c r="T51" s="23"/>
      <c r="U51" s="23"/>
      <c r="V51" s="23"/>
      <c r="W51" s="23"/>
      <c r="X51" s="23"/>
      <c r="Y51" s="23"/>
      <c r="Z51" s="23"/>
      <c r="AA51" s="23"/>
      <c r="AB51" s="23">
        <v>102.83</v>
      </c>
      <c r="AC51" s="23">
        <v>106.1075</v>
      </c>
      <c r="AD51" s="23">
        <v>102.83250000000001</v>
      </c>
      <c r="AE51" s="23">
        <v>104.08</v>
      </c>
      <c r="AF51" s="24">
        <f t="shared" si="6"/>
        <v>103.96249999999999</v>
      </c>
    </row>
    <row r="52" spans="2:36" ht="9.9499999999999993" customHeight="1">
      <c r="B52" s="30">
        <v>41</v>
      </c>
      <c r="C52" s="35">
        <v>16.489999999999998</v>
      </c>
      <c r="D52" s="35">
        <f>'[1]41'!$D$37</f>
        <v>28</v>
      </c>
      <c r="E52" s="35" t="str">
        <f>'[1]41'!$F$37</f>
        <v>-</v>
      </c>
      <c r="F52" s="35">
        <f>'[1]41'!$G$37</f>
        <v>154.55000000000001</v>
      </c>
      <c r="S52" s="22">
        <v>2022</v>
      </c>
      <c r="T52" s="23"/>
      <c r="U52" s="23"/>
      <c r="V52" s="23"/>
      <c r="W52" s="23"/>
      <c r="X52" s="23"/>
      <c r="Y52" s="23"/>
      <c r="Z52" s="23"/>
      <c r="AA52" s="23"/>
      <c r="AB52" s="23">
        <v>126.75</v>
      </c>
      <c r="AC52" s="23">
        <v>126.66</v>
      </c>
      <c r="AD52" s="23">
        <v>126.97499999999999</v>
      </c>
      <c r="AE52" s="23">
        <v>130.67599999999999</v>
      </c>
      <c r="AF52" s="24">
        <f t="shared" ref="AF52:AF56" si="7">AVERAGE(T52:AE52)</f>
        <v>127.76524999999999</v>
      </c>
    </row>
    <row r="53" spans="2:36" ht="9.9499999999999993" customHeight="1">
      <c r="B53" s="32">
        <v>42</v>
      </c>
      <c r="C53" s="34">
        <v>16.489999999999998</v>
      </c>
      <c r="D53" s="34">
        <f>'[1]42'!$D$37</f>
        <v>28</v>
      </c>
      <c r="E53" s="34" t="str">
        <f>'[1]42'!$F$37</f>
        <v>-</v>
      </c>
      <c r="F53" s="34">
        <f>'[1]42'!$G$37</f>
        <v>152.82</v>
      </c>
      <c r="S53" s="22">
        <v>2023</v>
      </c>
      <c r="T53" s="23">
        <v>121.5675</v>
      </c>
      <c r="U53" s="23">
        <v>123.7475</v>
      </c>
      <c r="V53" s="23">
        <v>129.25</v>
      </c>
      <c r="W53" s="23"/>
      <c r="X53" s="23"/>
      <c r="Y53" s="23"/>
      <c r="Z53" s="23"/>
      <c r="AA53" s="23"/>
      <c r="AB53" s="23">
        <v>140.125</v>
      </c>
      <c r="AC53" s="23">
        <v>139.065</v>
      </c>
      <c r="AD53" s="23">
        <v>137.84200000000001</v>
      </c>
      <c r="AE53" s="23">
        <v>134.35499999999999</v>
      </c>
      <c r="AF53" s="24">
        <f t="shared" si="7"/>
        <v>132.27885714285716</v>
      </c>
    </row>
    <row r="54" spans="2:36" ht="9.9499999999999993" customHeight="1">
      <c r="B54" s="30">
        <v>43</v>
      </c>
      <c r="C54" s="35">
        <v>16.489999999999998</v>
      </c>
      <c r="D54" s="35">
        <f>'[1]43'!$D$37</f>
        <v>28</v>
      </c>
      <c r="E54" s="35" t="str">
        <f>'[1]43'!$F$37</f>
        <v>-</v>
      </c>
      <c r="F54" s="35">
        <f>'[1]43'!$G$37</f>
        <v>152.55000000000001</v>
      </c>
      <c r="S54" s="22" t="s">
        <v>23</v>
      </c>
      <c r="T54" s="23">
        <f>MAX(T48:T53)</f>
        <v>121.5675</v>
      </c>
      <c r="U54" s="23">
        <f t="shared" ref="U54:AE54" si="8">MAX(U48:U53)</f>
        <v>123.7475</v>
      </c>
      <c r="V54" s="23">
        <f t="shared" si="8"/>
        <v>129.25</v>
      </c>
      <c r="W54" s="23">
        <f t="shared" si="8"/>
        <v>105.33333333333333</v>
      </c>
      <c r="X54" s="23"/>
      <c r="Y54" s="23"/>
      <c r="Z54" s="23"/>
      <c r="AA54" s="23"/>
      <c r="AB54" s="23">
        <f t="shared" si="8"/>
        <v>140.125</v>
      </c>
      <c r="AC54" s="23">
        <f t="shared" si="8"/>
        <v>139.065</v>
      </c>
      <c r="AD54" s="23">
        <f t="shared" si="8"/>
        <v>137.84200000000001</v>
      </c>
      <c r="AE54" s="23">
        <f t="shared" si="8"/>
        <v>134.35499999999999</v>
      </c>
      <c r="AF54" s="24">
        <f t="shared" si="7"/>
        <v>128.91066666666666</v>
      </c>
    </row>
    <row r="55" spans="2:36" ht="9.9499999999999993" customHeight="1">
      <c r="B55" s="32">
        <v>44</v>
      </c>
      <c r="C55" s="34">
        <v>16.489999999999998</v>
      </c>
      <c r="D55" s="34">
        <f>'[1]44'!$D$37</f>
        <v>28</v>
      </c>
      <c r="E55" s="34" t="str">
        <f>'[1]44'!$F$37</f>
        <v>-</v>
      </c>
      <c r="F55" s="34">
        <f>'[1]44'!$G$37</f>
        <v>155.32</v>
      </c>
      <c r="S55" s="22" t="s">
        <v>24</v>
      </c>
      <c r="T55" s="23">
        <f>MIN(T48:T53)</f>
        <v>75.154487179487177</v>
      </c>
      <c r="U55" s="23">
        <f t="shared" ref="U55:AE55" si="9">MIN(U48:U53)</f>
        <v>76.174999999999997</v>
      </c>
      <c r="V55" s="23">
        <f t="shared" si="9"/>
        <v>71.66</v>
      </c>
      <c r="W55" s="23">
        <f t="shared" si="9"/>
        <v>72.244871794871784</v>
      </c>
      <c r="X55" s="23"/>
      <c r="Y55" s="23"/>
      <c r="Z55" s="23"/>
      <c r="AA55" s="23"/>
      <c r="AB55" s="23">
        <f t="shared" si="9"/>
        <v>101.88</v>
      </c>
      <c r="AC55" s="23">
        <f t="shared" si="9"/>
        <v>102.88000000000002</v>
      </c>
      <c r="AD55" s="23">
        <f t="shared" si="9"/>
        <v>97.282499999999985</v>
      </c>
      <c r="AE55" s="23">
        <f t="shared" si="9"/>
        <v>92.963999999999999</v>
      </c>
      <c r="AF55" s="24">
        <f t="shared" si="7"/>
        <v>86.280107371794884</v>
      </c>
    </row>
    <row r="56" spans="2:36" ht="9.9499999999999993" customHeight="1">
      <c r="B56" s="30">
        <v>45</v>
      </c>
      <c r="C56" s="35">
        <v>16.489999999999998</v>
      </c>
      <c r="D56" s="35">
        <f>'[1]45'!$D$37</f>
        <v>28</v>
      </c>
      <c r="E56" s="35" t="str">
        <f>'[1]45'!$F$37</f>
        <v>-</v>
      </c>
      <c r="F56" s="35">
        <f>'[1]45'!$G$37</f>
        <v>154</v>
      </c>
      <c r="S56" s="22" t="s">
        <v>25</v>
      </c>
      <c r="T56" s="23">
        <f>AVERAGE(T48:T53)</f>
        <v>100.03049679487179</v>
      </c>
      <c r="U56" s="23">
        <f t="shared" ref="U56:AE56" si="10">AVERAGE(U48:U53)</f>
        <v>100.99429166666667</v>
      </c>
      <c r="V56" s="23">
        <f t="shared" si="10"/>
        <v>101.58958333333334</v>
      </c>
      <c r="W56" s="23">
        <f t="shared" si="10"/>
        <v>93.148290598290586</v>
      </c>
      <c r="X56" s="23"/>
      <c r="Y56" s="23"/>
      <c r="Z56" s="23"/>
      <c r="AA56" s="23"/>
      <c r="AB56" s="23">
        <f t="shared" si="10"/>
        <v>116.44241208791209</v>
      </c>
      <c r="AC56" s="23">
        <f t="shared" si="10"/>
        <v>114.60948472823475</v>
      </c>
      <c r="AD56" s="23">
        <f t="shared" si="10"/>
        <v>111.48755555555556</v>
      </c>
      <c r="AE56" s="23">
        <f t="shared" si="10"/>
        <v>111.08363095238094</v>
      </c>
      <c r="AF56" s="24">
        <f t="shared" si="7"/>
        <v>106.17321821465572</v>
      </c>
    </row>
    <row r="57" spans="2:36" ht="9.9499999999999993" customHeight="1">
      <c r="B57" s="32">
        <v>46</v>
      </c>
      <c r="C57" s="34">
        <v>16.489999999999998</v>
      </c>
      <c r="D57" s="34">
        <f>'[1]46'!$D$37</f>
        <v>28</v>
      </c>
      <c r="E57" s="34" t="str">
        <f>'[1]46'!$F$37</f>
        <v>-</v>
      </c>
      <c r="F57" s="34">
        <f>'[1]46'!$G$37</f>
        <v>149.04</v>
      </c>
      <c r="S57" s="20"/>
      <c r="T57" s="20"/>
      <c r="U57" s="20"/>
      <c r="V57" s="20"/>
      <c r="W57" s="20"/>
      <c r="X57" s="20"/>
      <c r="Y57" s="20"/>
      <c r="Z57" s="20"/>
      <c r="AA57" s="20"/>
      <c r="AB57" s="20"/>
      <c r="AC57" s="20"/>
      <c r="AD57" s="20"/>
      <c r="AE57" s="20"/>
      <c r="AF57" s="20"/>
    </row>
    <row r="58" spans="2:36" ht="9.9499999999999993" customHeight="1">
      <c r="B58" s="30">
        <v>47</v>
      </c>
      <c r="C58" s="35">
        <v>16.489999999999998</v>
      </c>
      <c r="D58" s="35">
        <f>'[1]47'!$D$37</f>
        <v>28</v>
      </c>
      <c r="E58" s="35" t="str">
        <f>'[1]47'!$F$37</f>
        <v>-</v>
      </c>
      <c r="F58" s="35">
        <f>'[1]47'!$G$37</f>
        <v>149.04</v>
      </c>
      <c r="S58" s="19" t="s">
        <v>1</v>
      </c>
      <c r="T58" s="20"/>
      <c r="U58" s="20"/>
      <c r="V58" s="20"/>
      <c r="W58" s="20"/>
      <c r="X58" s="20"/>
      <c r="Y58" s="20"/>
      <c r="Z58" s="20"/>
      <c r="AA58" s="20"/>
      <c r="AB58" s="20"/>
      <c r="AC58" s="20"/>
      <c r="AD58" s="20"/>
      <c r="AE58" s="20"/>
      <c r="AF58" s="20"/>
    </row>
    <row r="59" spans="2:36" ht="9.9499999999999993" customHeight="1">
      <c r="B59" s="32">
        <v>48</v>
      </c>
      <c r="C59" s="34">
        <v>16.489999999999998</v>
      </c>
      <c r="D59" s="34">
        <f>'[1]48'!$D$37</f>
        <v>28</v>
      </c>
      <c r="E59" s="34" t="str">
        <f>'[1]48'!$F$37</f>
        <v>-</v>
      </c>
      <c r="F59" s="34">
        <f>'[1]48'!$G$37</f>
        <v>146.88</v>
      </c>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v>16.489999999999998</v>
      </c>
      <c r="D60" s="35">
        <f>'[1]49'!$D$37</f>
        <v>28</v>
      </c>
      <c r="E60" s="35" t="str">
        <f>'[1]49'!$F$37</f>
        <v>-</v>
      </c>
      <c r="F60" s="35">
        <f>'[1]49'!$G$37</f>
        <v>153.46</v>
      </c>
      <c r="S60" s="22" t="s">
        <v>26</v>
      </c>
      <c r="T60" s="23">
        <f t="shared" ref="T60:AE62" si="11">T54</f>
        <v>121.5675</v>
      </c>
      <c r="U60" s="23">
        <f t="shared" si="11"/>
        <v>123.7475</v>
      </c>
      <c r="V60" s="23">
        <f t="shared" si="11"/>
        <v>129.25</v>
      </c>
      <c r="W60" s="23">
        <f t="shared" si="11"/>
        <v>105.33333333333333</v>
      </c>
      <c r="X60" s="23"/>
      <c r="Y60" s="23"/>
      <c r="Z60" s="23"/>
      <c r="AA60" s="23"/>
      <c r="AB60" s="23">
        <f t="shared" si="11"/>
        <v>140.125</v>
      </c>
      <c r="AC60" s="23">
        <f t="shared" si="11"/>
        <v>139.065</v>
      </c>
      <c r="AD60" s="23">
        <f t="shared" si="11"/>
        <v>137.84200000000001</v>
      </c>
      <c r="AE60" s="23">
        <f t="shared" si="11"/>
        <v>134.35499999999999</v>
      </c>
      <c r="AF60" s="20"/>
    </row>
    <row r="61" spans="2:36" ht="9.9499999999999993" customHeight="1">
      <c r="B61" s="32">
        <v>50</v>
      </c>
      <c r="C61" s="34">
        <v>16.489999999999998</v>
      </c>
      <c r="D61" s="34">
        <f>'[1]50'!$D$37</f>
        <v>34</v>
      </c>
      <c r="E61" s="34" t="str">
        <f>'[1]50'!$F$37</f>
        <v>-</v>
      </c>
      <c r="F61" s="34">
        <f>'[1]50'!$G$37</f>
        <v>150.33000000000001</v>
      </c>
      <c r="S61" s="22"/>
      <c r="T61" s="23">
        <f t="shared" si="11"/>
        <v>75.154487179487177</v>
      </c>
      <c r="U61" s="23">
        <f t="shared" si="11"/>
        <v>76.174999999999997</v>
      </c>
      <c r="V61" s="23">
        <f t="shared" si="11"/>
        <v>71.66</v>
      </c>
      <c r="W61" s="23">
        <f t="shared" si="11"/>
        <v>72.244871794871784</v>
      </c>
      <c r="X61" s="23"/>
      <c r="Y61" s="23"/>
      <c r="Z61" s="23"/>
      <c r="AA61" s="23"/>
      <c r="AB61" s="23">
        <f t="shared" si="11"/>
        <v>101.88</v>
      </c>
      <c r="AC61" s="23">
        <f t="shared" si="11"/>
        <v>102.88000000000002</v>
      </c>
      <c r="AD61" s="23">
        <f t="shared" si="11"/>
        <v>97.282499999999985</v>
      </c>
      <c r="AE61" s="23">
        <f t="shared" si="11"/>
        <v>92.963999999999999</v>
      </c>
      <c r="AF61" s="20"/>
    </row>
    <row r="62" spans="2:36" ht="9.9499999999999993" customHeight="1">
      <c r="B62" s="30">
        <v>51</v>
      </c>
      <c r="C62" s="35">
        <v>16.489999999999998</v>
      </c>
      <c r="D62" s="35">
        <f>'[1]51'!$D$37</f>
        <v>34</v>
      </c>
      <c r="E62" s="35" t="str">
        <f>'[1]51'!$F$37</f>
        <v>-</v>
      </c>
      <c r="F62" s="35">
        <f>'[1]51'!$G$37</f>
        <v>145.41999999999999</v>
      </c>
      <c r="S62" s="25" t="str">
        <f>S56</f>
        <v>Promedio 2018 - 2023</v>
      </c>
      <c r="T62" s="26">
        <f t="shared" si="11"/>
        <v>100.03049679487179</v>
      </c>
      <c r="U62" s="26">
        <f t="shared" si="11"/>
        <v>100.99429166666667</v>
      </c>
      <c r="V62" s="26">
        <f t="shared" si="11"/>
        <v>101.58958333333334</v>
      </c>
      <c r="W62" s="26">
        <f t="shared" si="11"/>
        <v>93.148290598290586</v>
      </c>
      <c r="X62" s="26"/>
      <c r="Y62" s="26"/>
      <c r="Z62" s="26"/>
      <c r="AA62" s="26"/>
      <c r="AB62" s="26">
        <f t="shared" si="11"/>
        <v>116.44241208791209</v>
      </c>
      <c r="AC62" s="26">
        <f t="shared" si="11"/>
        <v>114.60948472823475</v>
      </c>
      <c r="AD62" s="26">
        <f t="shared" si="11"/>
        <v>111.48755555555556</v>
      </c>
      <c r="AE62" s="26">
        <f t="shared" si="11"/>
        <v>111.08363095238094</v>
      </c>
      <c r="AF62" s="20"/>
    </row>
    <row r="63" spans="2:36" ht="9.9499999999999993" customHeight="1">
      <c r="B63" s="32">
        <v>52</v>
      </c>
      <c r="C63" s="34">
        <v>16.489999999999998</v>
      </c>
      <c r="D63" s="34">
        <f>'[1]52'!$D$37</f>
        <v>34</v>
      </c>
      <c r="E63" s="34" t="str">
        <f>'[1]52'!$F$37</f>
        <v>-</v>
      </c>
      <c r="F63" s="34">
        <f>'[1]52'!$G$37</f>
        <v>149.13</v>
      </c>
      <c r="S63" s="22">
        <v>2024</v>
      </c>
      <c r="T63" s="27">
        <f>AVERAGE(F12:F15)</f>
        <v>133.67750000000001</v>
      </c>
      <c r="U63" s="27">
        <f>AVERAGE(F16:F20)</f>
        <v>135.95999999999998</v>
      </c>
      <c r="V63" s="27"/>
      <c r="W63" s="27"/>
      <c r="X63" s="27"/>
      <c r="Y63" s="27"/>
      <c r="Z63" s="27"/>
      <c r="AA63" s="27"/>
      <c r="AB63" s="27">
        <f>AVERAGE(F46:F50)</f>
        <v>160.04499999999999</v>
      </c>
      <c r="AC63" s="27">
        <f>AVERAGE(F51:F55)</f>
        <v>154.87599999999998</v>
      </c>
      <c r="AD63" s="27">
        <f>AVERAGE(F56:F59)</f>
        <v>149.73999999999998</v>
      </c>
      <c r="AE63" s="27">
        <f>AVERAGE(F60:F63)</f>
        <v>149.58500000000001</v>
      </c>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c r="T69" s="29"/>
      <c r="U69" s="29"/>
      <c r="V69" s="29"/>
      <c r="W69" s="29"/>
      <c r="X69" s="29"/>
      <c r="Y69" s="29"/>
      <c r="Z69" s="29"/>
      <c r="AA69" s="29"/>
      <c r="AB69" s="29"/>
      <c r="AC69" s="29"/>
      <c r="AD69" s="29"/>
      <c r="AE69" s="29"/>
    </row>
    <row r="70" spans="2:36">
      <c r="B70"/>
      <c r="C70"/>
      <c r="D70"/>
      <c r="E70"/>
      <c r="F70"/>
      <c r="S70" s="28"/>
      <c r="T70" s="29"/>
      <c r="U70" s="29"/>
      <c r="V70" s="29"/>
      <c r="W70" s="29"/>
      <c r="X70" s="29"/>
      <c r="Y70" s="29"/>
      <c r="Z70" s="29"/>
      <c r="AA70" s="29"/>
      <c r="AB70" s="29"/>
      <c r="AC70" s="29"/>
      <c r="AD70" s="29"/>
      <c r="AE70" s="29"/>
    </row>
    <row r="71" spans="2:36">
      <c r="B71"/>
      <c r="C71"/>
      <c r="D71"/>
      <c r="E71"/>
      <c r="F71"/>
      <c r="S71" s="28"/>
      <c r="T71" s="29"/>
      <c r="U71" s="29"/>
      <c r="V71" s="29"/>
      <c r="W71" s="29"/>
      <c r="X71" s="29"/>
      <c r="Y71" s="29"/>
      <c r="Z71" s="29"/>
      <c r="AA71" s="29"/>
      <c r="AB71" s="29"/>
      <c r="AC71" s="29"/>
      <c r="AD71" s="29"/>
      <c r="AE71" s="29"/>
    </row>
    <row r="72" spans="2:36">
      <c r="B72"/>
      <c r="C72"/>
      <c r="D72"/>
      <c r="E72"/>
      <c r="F72"/>
      <c r="R72" s="17">
        <f t="shared" ref="R72:R80" si="12">(D12-C12)/C12</f>
        <v>0.75864160097028521</v>
      </c>
      <c r="S72" s="28"/>
      <c r="T72" s="29"/>
      <c r="U72" s="29"/>
      <c r="V72" s="29"/>
      <c r="W72" s="29"/>
      <c r="X72" s="29"/>
      <c r="Y72" s="29"/>
      <c r="Z72" s="29"/>
      <c r="AA72" s="29"/>
      <c r="AB72" s="29"/>
      <c r="AC72" s="29"/>
      <c r="AD72" s="29"/>
      <c r="AE72" s="29"/>
    </row>
    <row r="73" spans="2:36">
      <c r="B73"/>
      <c r="C73"/>
      <c r="D73"/>
      <c r="E73"/>
      <c r="F73"/>
      <c r="R73" s="17">
        <f t="shared" si="12"/>
        <v>0.81928441479684677</v>
      </c>
      <c r="S73" s="28"/>
    </row>
    <row r="74" spans="2:36">
      <c r="B74"/>
      <c r="C74"/>
      <c r="D74"/>
      <c r="E74"/>
      <c r="F74"/>
      <c r="R74" s="17">
        <f t="shared" si="12"/>
        <v>0.81928441479684677</v>
      </c>
      <c r="S74" s="28"/>
    </row>
    <row r="75" spans="2:36">
      <c r="R75" s="17">
        <f t="shared" si="12"/>
        <v>1.4257125530624624</v>
      </c>
      <c r="S75" s="28"/>
    </row>
    <row r="76" spans="2:36">
      <c r="R76" s="17">
        <f t="shared" si="12"/>
        <v>1.4257125530624624</v>
      </c>
    </row>
    <row r="77" spans="2:36">
      <c r="R77" s="17">
        <f t="shared" si="12"/>
        <v>1.4257125530624624</v>
      </c>
    </row>
    <row r="78" spans="2:36">
      <c r="R78" s="17">
        <f t="shared" si="12"/>
        <v>1.4257125530624624</v>
      </c>
    </row>
    <row r="79" spans="2:36">
      <c r="R79" s="17">
        <f t="shared" si="12"/>
        <v>1.4257125530624624</v>
      </c>
    </row>
    <row r="80" spans="2:36">
      <c r="R80" s="17" t="e">
        <f t="shared" si="12"/>
        <v>#VALUE!</v>
      </c>
    </row>
    <row r="81" spans="18:18">
      <c r="R81" s="17" t="e">
        <f>(E21-C21)/C21</f>
        <v>#DIV/0!</v>
      </c>
    </row>
    <row r="82" spans="18:18">
      <c r="R82" s="17" t="e">
        <f>(D22-#REF!)/#REF!</f>
        <v>#REF!</v>
      </c>
    </row>
    <row r="83" spans="18:18">
      <c r="R83" s="17" t="e">
        <f t="shared" ref="R83:R92" si="13">(D23-C23)/C23</f>
        <v>#DIV/0!</v>
      </c>
    </row>
    <row r="84" spans="18:18">
      <c r="R84" s="17" t="e">
        <f t="shared" si="13"/>
        <v>#DIV/0!</v>
      </c>
    </row>
    <row r="85" spans="18:18">
      <c r="R85" s="17" t="e">
        <f t="shared" si="13"/>
        <v>#DIV/0!</v>
      </c>
    </row>
    <row r="86" spans="18:18">
      <c r="R86" s="17" t="e">
        <f t="shared" si="13"/>
        <v>#DIV/0!</v>
      </c>
    </row>
    <row r="87" spans="18:18">
      <c r="R87" s="17" t="e">
        <f t="shared" si="13"/>
        <v>#DIV/0!</v>
      </c>
    </row>
    <row r="88" spans="18:18">
      <c r="R88" s="17" t="e">
        <f t="shared" si="13"/>
        <v>#DIV/0!</v>
      </c>
    </row>
    <row r="89" spans="18:18">
      <c r="R89" s="17" t="e">
        <f t="shared" si="13"/>
        <v>#DIV/0!</v>
      </c>
    </row>
    <row r="90" spans="18:18">
      <c r="R90" s="17" t="e">
        <f t="shared" si="13"/>
        <v>#DIV/0!</v>
      </c>
    </row>
    <row r="91" spans="18:18">
      <c r="R91" s="17" t="e">
        <f t="shared" si="13"/>
        <v>#DIV/0!</v>
      </c>
    </row>
    <row r="92" spans="18:18">
      <c r="R92" s="17" t="e">
        <f t="shared" si="13"/>
        <v>#DIV/0!</v>
      </c>
    </row>
    <row r="93" spans="18:18">
      <c r="R93" s="17" t="e">
        <f t="shared" ref="R93:R112" si="14">(D34-C34)/C34</f>
        <v>#DIV/0!</v>
      </c>
    </row>
    <row r="94" spans="18:18">
      <c r="R94" s="17" t="e">
        <f t="shared" si="14"/>
        <v>#DIV/0!</v>
      </c>
    </row>
    <row r="95" spans="18:18">
      <c r="R95" s="17" t="e">
        <f t="shared" si="14"/>
        <v>#DIV/0!</v>
      </c>
    </row>
    <row r="96" spans="18:18">
      <c r="R96" s="17" t="e">
        <f t="shared" si="14"/>
        <v>#DIV/0!</v>
      </c>
    </row>
    <row r="97" spans="18:18">
      <c r="R97" s="17" t="e">
        <f t="shared" si="14"/>
        <v>#DIV/0!</v>
      </c>
    </row>
    <row r="98" spans="18:18">
      <c r="R98" s="17" t="e">
        <f t="shared" si="14"/>
        <v>#DIV/0!</v>
      </c>
    </row>
    <row r="99" spans="18:18">
      <c r="R99" s="17" t="e">
        <f t="shared" si="14"/>
        <v>#DIV/0!</v>
      </c>
    </row>
    <row r="100" spans="18:18">
      <c r="R100" s="17" t="e">
        <f t="shared" si="14"/>
        <v>#DIV/0!</v>
      </c>
    </row>
    <row r="101" spans="18:18">
      <c r="R101" s="17" t="e">
        <f t="shared" si="14"/>
        <v>#DIV/0!</v>
      </c>
    </row>
    <row r="102" spans="18:18">
      <c r="R102" s="17" t="e">
        <f t="shared" si="14"/>
        <v>#DIV/0!</v>
      </c>
    </row>
    <row r="103" spans="18:18">
      <c r="R103" s="17" t="e">
        <f t="shared" si="14"/>
        <v>#DIV/0!</v>
      </c>
    </row>
    <row r="104" spans="18:18">
      <c r="R104" s="17" t="e">
        <f t="shared" si="14"/>
        <v>#DIV/0!</v>
      </c>
    </row>
    <row r="105" spans="18:18">
      <c r="R105" s="17" t="e">
        <f t="shared" si="14"/>
        <v>#VALUE!</v>
      </c>
    </row>
    <row r="106" spans="18:18">
      <c r="R106" s="17" t="e">
        <f t="shared" si="14"/>
        <v>#DIV/0!</v>
      </c>
    </row>
    <row r="107" spans="18:18">
      <c r="R107" s="17" t="e">
        <f t="shared" si="14"/>
        <v>#DIV/0!</v>
      </c>
    </row>
    <row r="108" spans="18:18">
      <c r="R108" s="17">
        <f t="shared" si="14"/>
        <v>0.94057004244996989</v>
      </c>
    </row>
    <row r="109" spans="18:18">
      <c r="R109" s="17">
        <f t="shared" si="14"/>
        <v>0.94057004244996989</v>
      </c>
    </row>
    <row r="110" spans="18:18">
      <c r="R110" s="17">
        <f t="shared" si="14"/>
        <v>0.94057004244996989</v>
      </c>
    </row>
    <row r="111" spans="18:18">
      <c r="R111" s="17">
        <f t="shared" si="14"/>
        <v>0.69799878714372365</v>
      </c>
    </row>
    <row r="112" spans="18:18">
      <c r="R112" s="17">
        <f t="shared" si="14"/>
        <v>0.69799878714372365</v>
      </c>
    </row>
    <row r="113" spans="18:18">
      <c r="R113" s="17">
        <f t="shared" ref="R113:R121" si="15">(D55-C55)/C55</f>
        <v>0.69799878714372365</v>
      </c>
    </row>
    <row r="114" spans="18:18">
      <c r="R114" s="17">
        <f t="shared" si="15"/>
        <v>0.69799878714372365</v>
      </c>
    </row>
    <row r="115" spans="18:18">
      <c r="R115" s="17">
        <f t="shared" si="15"/>
        <v>0.69799878714372365</v>
      </c>
    </row>
    <row r="116" spans="18:18">
      <c r="R116" s="17">
        <f t="shared" si="15"/>
        <v>0.69799878714372365</v>
      </c>
    </row>
    <row r="117" spans="18:18">
      <c r="R117" s="17">
        <f t="shared" si="15"/>
        <v>0.69799878714372365</v>
      </c>
    </row>
    <row r="118" spans="18:18">
      <c r="R118" s="17">
        <f t="shared" si="15"/>
        <v>0.69799878714372365</v>
      </c>
    </row>
    <row r="119" spans="18:18">
      <c r="R119" s="17">
        <f t="shared" si="15"/>
        <v>1.061855670103093</v>
      </c>
    </row>
    <row r="120" spans="18:18">
      <c r="R120" s="17">
        <f t="shared" si="15"/>
        <v>1.061855670103093</v>
      </c>
    </row>
    <row r="121" spans="18:18">
      <c r="R121" s="17">
        <f t="shared" si="15"/>
        <v>1.061855670103093</v>
      </c>
    </row>
    <row r="122" spans="18:18">
      <c r="R122" s="17" t="e">
        <f>(#REF!-#REF!)/#REF!</f>
        <v>#REF!</v>
      </c>
    </row>
    <row r="123" spans="18:18">
      <c r="R123" s="17" t="e">
        <f>(#REF!-#REF!)/#REF!</f>
        <v>#REF!</v>
      </c>
    </row>
  </sheetData>
  <mergeCells count="4">
    <mergeCell ref="B10:B11"/>
    <mergeCell ref="C11:F11"/>
    <mergeCell ref="B6:L6"/>
    <mergeCell ref="B8:L9"/>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Jesús Santos Moratinos</cp:lastModifiedBy>
  <cp:lastPrinted>2023-02-21T09:59:32Z</cp:lastPrinted>
  <dcterms:created xsi:type="dcterms:W3CDTF">2020-02-25T07:23:09Z</dcterms:created>
  <dcterms:modified xsi:type="dcterms:W3CDTF">2024-12-30T13:06:07Z</dcterms:modified>
</cp:coreProperties>
</file>