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R120" i="4" s="1"/>
  <c r="F62" i="4" l="1"/>
  <c r="E62" i="4"/>
  <c r="D62" i="4"/>
  <c r="R119" i="4" s="1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F55" i="4" l="1"/>
  <c r="AD63" i="4" s="1"/>
  <c r="E55" i="4"/>
  <c r="D55" i="4"/>
  <c r="AD42" i="4" s="1"/>
  <c r="F54" i="4"/>
  <c r="E54" i="4"/>
  <c r="D54" i="4"/>
  <c r="F53" i="4" l="1"/>
  <c r="E53" i="4"/>
  <c r="D53" i="4"/>
  <c r="F52" i="4" l="1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AC42" i="4" l="1"/>
  <c r="AC63" i="4"/>
  <c r="F47" i="4"/>
  <c r="AB63" i="4" s="1"/>
  <c r="E47" i="4"/>
  <c r="D47" i="4"/>
  <c r="AB42" i="4" s="1"/>
  <c r="F35" i="4" l="1"/>
  <c r="F34" i="4"/>
  <c r="E35" i="4"/>
  <c r="E34" i="4"/>
  <c r="D35" i="4"/>
  <c r="D34" i="4"/>
  <c r="F33" i="4" l="1"/>
  <c r="Y63" i="4" s="1"/>
  <c r="E33" i="4"/>
  <c r="D33" i="4"/>
  <c r="Y42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E21" i="4"/>
  <c r="D21" i="4"/>
  <c r="F20" i="4" l="1"/>
  <c r="V63" i="4" s="1"/>
  <c r="E20" i="4"/>
  <c r="D20" i="4"/>
  <c r="V42" i="4" s="1"/>
  <c r="F19" i="4" l="1"/>
  <c r="E19" i="4"/>
  <c r="D19" i="4"/>
  <c r="AE56" i="4" l="1"/>
  <c r="AE62" i="4" s="1"/>
  <c r="AD56" i="4"/>
  <c r="AD62" i="4" s="1"/>
  <c r="AC56" i="4"/>
  <c r="AC62" i="4" s="1"/>
  <c r="AB56" i="4"/>
  <c r="AB62" i="4" s="1"/>
  <c r="AA56" i="4"/>
  <c r="AA62" i="4" s="1"/>
  <c r="Z56" i="4"/>
  <c r="Z62" i="4" s="1"/>
  <c r="Y56" i="4"/>
  <c r="Y62" i="4" s="1"/>
  <c r="X56" i="4"/>
  <c r="X62" i="4" s="1"/>
  <c r="W56" i="4"/>
  <c r="W62" i="4" s="1"/>
  <c r="V56" i="4"/>
  <c r="V62" i="4" s="1"/>
  <c r="U56" i="4"/>
  <c r="U62" i="4" s="1"/>
  <c r="T56" i="4"/>
  <c r="AE55" i="4"/>
  <c r="AE61" i="4" s="1"/>
  <c r="AD55" i="4"/>
  <c r="AD61" i="4" s="1"/>
  <c r="AC55" i="4"/>
  <c r="AC61" i="4" s="1"/>
  <c r="AB55" i="4"/>
  <c r="AB61" i="4" s="1"/>
  <c r="AA55" i="4"/>
  <c r="AA61" i="4" s="1"/>
  <c r="Z55" i="4"/>
  <c r="Z61" i="4" s="1"/>
  <c r="Y55" i="4"/>
  <c r="Y61" i="4" s="1"/>
  <c r="X55" i="4"/>
  <c r="X61" i="4" s="1"/>
  <c r="W55" i="4"/>
  <c r="W61" i="4" s="1"/>
  <c r="V55" i="4"/>
  <c r="V61" i="4" s="1"/>
  <c r="U55" i="4"/>
  <c r="U61" i="4" s="1"/>
  <c r="T55" i="4"/>
  <c r="AE54" i="4"/>
  <c r="AE60" i="4" s="1"/>
  <c r="AD54" i="4"/>
  <c r="AD60" i="4" s="1"/>
  <c r="AC54" i="4"/>
  <c r="AC60" i="4" s="1"/>
  <c r="AB54" i="4"/>
  <c r="AB60" i="4" s="1"/>
  <c r="AA54" i="4"/>
  <c r="AA60" i="4" s="1"/>
  <c r="Z54" i="4"/>
  <c r="Z60" i="4" s="1"/>
  <c r="Y54" i="4"/>
  <c r="Y60" i="4" s="1"/>
  <c r="X54" i="4"/>
  <c r="X60" i="4" s="1"/>
  <c r="W54" i="4"/>
  <c r="W60" i="4" s="1"/>
  <c r="V54" i="4"/>
  <c r="V60" i="4" s="1"/>
  <c r="U54" i="4"/>
  <c r="U60" i="4" s="1"/>
  <c r="T54" i="4"/>
  <c r="AF53" i="4"/>
  <c r="AF52" i="4"/>
  <c r="AF51" i="4"/>
  <c r="AF50" i="4"/>
  <c r="AF49" i="4"/>
  <c r="AF48" i="4"/>
  <c r="AB41" i="4"/>
  <c r="W41" i="4"/>
  <c r="AE40" i="4"/>
  <c r="AA40" i="4"/>
  <c r="W40" i="4"/>
  <c r="V40" i="4"/>
  <c r="AE39" i="4"/>
  <c r="AD39" i="4"/>
  <c r="AA39" i="4"/>
  <c r="Y39" i="4"/>
  <c r="V39" i="4"/>
  <c r="U39" i="4"/>
  <c r="AE35" i="4"/>
  <c r="AE41" i="4" s="1"/>
  <c r="AD35" i="4"/>
  <c r="AD41" i="4" s="1"/>
  <c r="AC35" i="4"/>
  <c r="AC41" i="4" s="1"/>
  <c r="AB35" i="4"/>
  <c r="AA35" i="4"/>
  <c r="AA41" i="4" s="1"/>
  <c r="Y35" i="4"/>
  <c r="Y41" i="4" s="1"/>
  <c r="X35" i="4"/>
  <c r="X41" i="4" s="1"/>
  <c r="W35" i="4"/>
  <c r="V35" i="4"/>
  <c r="V41" i="4" s="1"/>
  <c r="U35" i="4"/>
  <c r="U41" i="4" s="1"/>
  <c r="T35" i="4"/>
  <c r="AF35" i="4" s="1"/>
  <c r="AE34" i="4"/>
  <c r="AD34" i="4"/>
  <c r="AD40" i="4" s="1"/>
  <c r="AC34" i="4"/>
  <c r="AC40" i="4" s="1"/>
  <c r="AB34" i="4"/>
  <c r="AB40" i="4" s="1"/>
  <c r="AA34" i="4"/>
  <c r="Z34" i="4"/>
  <c r="Y34" i="4"/>
  <c r="Y40" i="4" s="1"/>
  <c r="X34" i="4"/>
  <c r="X40" i="4" s="1"/>
  <c r="W34" i="4"/>
  <c r="V34" i="4"/>
  <c r="U34" i="4"/>
  <c r="U40" i="4" s="1"/>
  <c r="T34" i="4"/>
  <c r="AF34" i="4" s="1"/>
  <c r="AE33" i="4"/>
  <c r="AD33" i="4"/>
  <c r="AC33" i="4"/>
  <c r="AC39" i="4" s="1"/>
  <c r="AB33" i="4"/>
  <c r="AB39" i="4" s="1"/>
  <c r="AA33" i="4"/>
  <c r="Z33" i="4"/>
  <c r="Y33" i="4"/>
  <c r="X33" i="4"/>
  <c r="X39" i="4" s="1"/>
  <c r="W33" i="4"/>
  <c r="W39" i="4" s="1"/>
  <c r="V33" i="4"/>
  <c r="U33" i="4"/>
  <c r="T33" i="4"/>
  <c r="AF33" i="4" s="1"/>
  <c r="AF32" i="4"/>
  <c r="AF31" i="4"/>
  <c r="AF30" i="4"/>
  <c r="AF29" i="4"/>
  <c r="AF28" i="4"/>
  <c r="AF27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T42" i="4" l="1"/>
  <c r="U42" i="4"/>
  <c r="U63" i="4"/>
  <c r="T63" i="4"/>
  <c r="T41" i="4"/>
  <c r="T40" i="4"/>
  <c r="AF54" i="4"/>
  <c r="AF55" i="4"/>
  <c r="AF56" i="4"/>
  <c r="T60" i="4"/>
  <c r="T61" i="4"/>
  <c r="T62" i="4"/>
  <c r="T39" i="4"/>
  <c r="S62" i="4"/>
  <c r="S41" i="4"/>
  <c r="R69" i="4" l="1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<sst xmlns="http://schemas.openxmlformats.org/spreadsheetml/2006/main" count="73" uniqueCount="31">
  <si>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</si>
  <si>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</si>
  <si>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</si>
  <si>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</si>
  <si>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</si>
  <si>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</si>
  <si>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</si>
  <si>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</si>
  <si>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</si>
  <si>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</si>
  <si>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</si>
  <si>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</si>
  <si>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</si>
  <si>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</si>
  <si>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</si>
  <si>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</si>
  <si>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</si>
  <si>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</si>
  <si>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</si>
  <si>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</si>
  <si>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</si>
  <si>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</si>
  <si>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</si>
  <si>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</si>
  <si>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</si>
  <si>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(€/doc)</t>
  </si>
  <si>
    <t>Coliflor. Precios Percibidos Agricultor. €/docena</t>
  </si>
  <si>
    <t>Coliflor. Precios Pagados Consumidor €/docena</t>
  </si>
  <si>
    <t>FIN DE CAMPAÑA 2022-2023</t>
  </si>
  <si>
    <t>INICIO DE CAMPAÑA 2023-2024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</si>
  <si>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2021 se ha calculado en 25,86 €/100 kg  para la de invierno y en 24,05 €/100 kg para la de primavera.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2021 se ha estimado en 20.600 kg/ha o 1.084 docenas/ha.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Durante la última semana, el precio percibido por el agricultor se ha encontrado de media en un 388,50% por encima de los costes de producción.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</si>
</sst>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7.375</c:v>
                </c:pt>
                <c:pt idx="1">
                  <c:v>5.75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16.666666666666668</c:v>
                </c:pt>
                <c:pt idx="7">
                  <c:v>10</c:v>
                </c:pt>
                <c:pt idx="8">
                  <c:v>17.5</c:v>
                </c:pt>
                <c:pt idx="9">
                  <c:v>12.88</c:v>
                </c:pt>
                <c:pt idx="10">
                  <c:v>7.45</c:v>
                </c:pt>
                <c:pt idx="11">
                  <c:v>7.4666666666666659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5.0750000000000002</c:v>
                </c:pt>
                <c:pt idx="1">
                  <c:v>4.5</c:v>
                </c:pt>
                <c:pt idx="2">
                  <c:v>3.6800000000000006</c:v>
                </c:pt>
                <c:pt idx="3">
                  <c:v>5.7999999999999989</c:v>
                </c:pt>
                <c:pt idx="4">
                  <c:v>5.8</c:v>
                </c:pt>
                <c:pt idx="5">
                  <c:v>3.75</c:v>
                </c:pt>
                <c:pt idx="7">
                  <c:v>10</c:v>
                </c:pt>
                <c:pt idx="8">
                  <c:v>8.25</c:v>
                </c:pt>
                <c:pt idx="9">
                  <c:v>6.25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6.5500000000000007</c:v>
                </c:pt>
                <c:pt idx="1">
                  <c:v>5.0466666666666669</c:v>
                </c:pt>
                <c:pt idx="2">
                  <c:v>6.6350000000000007</c:v>
                </c:pt>
                <c:pt idx="3">
                  <c:v>8.2333333333333325</c:v>
                </c:pt>
                <c:pt idx="4">
                  <c:v>8.4750000000000014</c:v>
                </c:pt>
                <c:pt idx="5">
                  <c:v>7.6194444444444462</c:v>
                </c:pt>
                <c:pt idx="7">
                  <c:v>10</c:v>
                </c:pt>
                <c:pt idx="8">
                  <c:v>11.300555555555556</c:v>
                </c:pt>
                <c:pt idx="9">
                  <c:v>8.5649999999999995</c:v>
                </c:pt>
                <c:pt idx="10">
                  <c:v>6.0829166666666667</c:v>
                </c:pt>
                <c:pt idx="11">
                  <c:v>6.4393611111111104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10.4375</c:v>
                </c:pt>
                <c:pt idx="1">
                  <c:v>18.137499999999999</c:v>
                </c:pt>
                <c:pt idx="2">
                  <c:v>9.32</c:v>
                </c:pt>
                <c:pt idx="3">
                  <c:v>7.7125000000000004</c:v>
                </c:pt>
                <c:pt idx="4">
                  <c:v>11.975</c:v>
                </c:pt>
                <c:pt idx="5">
                  <c:v>10.733333333333334</c:v>
                </c:pt>
                <c:pt idx="8">
                  <c:v>11.775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24.6</c:v>
                </c:pt>
                <c:pt idx="1">
                  <c:v>23.787499999999998</c:v>
                </c:pt>
                <c:pt idx="2">
                  <c:v>24.471999999999998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27.465824175824178</c:v>
                </c:pt>
                <c:pt idx="7">
                  <c:v>30.54</c:v>
                </c:pt>
                <c:pt idx="8">
                  <c:v>34.35</c:v>
                </c:pt>
                <c:pt idx="9">
                  <c:v>33.293999999999997</c:v>
                </c:pt>
                <c:pt idx="10">
                  <c:v>28.14</c:v>
                </c:pt>
                <c:pt idx="11">
                  <c:v>28.189999999999998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18.909288461538459</c:v>
                </c:pt>
                <c:pt idx="1">
                  <c:v>18.556249999999999</c:v>
                </c:pt>
                <c:pt idx="2">
                  <c:v>14.935666666666666</c:v>
                </c:pt>
                <c:pt idx="3">
                  <c:v>18.135357142857142</c:v>
                </c:pt>
                <c:pt idx="4">
                  <c:v>20.127911904761906</c:v>
                </c:pt>
                <c:pt idx="5">
                  <c:v>18.567999999999998</c:v>
                </c:pt>
                <c:pt idx="6">
                  <c:v>22.160666666666668</c:v>
                </c:pt>
                <c:pt idx="7">
                  <c:v>21.080333333333336</c:v>
                </c:pt>
                <c:pt idx="8">
                  <c:v>21.74111111111111</c:v>
                </c:pt>
                <c:pt idx="9">
                  <c:v>21.294750000000001</c:v>
                </c:pt>
                <c:pt idx="10">
                  <c:v>16.6312</c:v>
                </c:pt>
                <c:pt idx="11">
                  <c:v>16.281333333333333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22.246451870780778</c:v>
                </c:pt>
                <c:pt idx="1">
                  <c:v>20.97785833333333</c:v>
                </c:pt>
                <c:pt idx="2">
                  <c:v>20.896761111111108</c:v>
                </c:pt>
                <c:pt idx="3">
                  <c:v>24.27983333333334</c:v>
                </c:pt>
                <c:pt idx="4">
                  <c:v>25.474901984126983</c:v>
                </c:pt>
                <c:pt idx="5">
                  <c:v>25.995883821733816</c:v>
                </c:pt>
                <c:pt idx="6">
                  <c:v>24.695572705072706</c:v>
                </c:pt>
                <c:pt idx="7">
                  <c:v>26.906560000000002</c:v>
                </c:pt>
                <c:pt idx="8">
                  <c:v>29.312365717615716</c:v>
                </c:pt>
                <c:pt idx="9">
                  <c:v>27.569184523809525</c:v>
                </c:pt>
                <c:pt idx="10">
                  <c:v>23.85003113553114</c:v>
                </c:pt>
                <c:pt idx="11">
                  <c:v>23.028258852258855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27.03</c:v>
                </c:pt>
                <c:pt idx="1">
                  <c:v>33.1</c:v>
                </c:pt>
                <c:pt idx="2">
                  <c:v>31.798000000000002</c:v>
                </c:pt>
                <c:pt idx="3">
                  <c:v>26.150000000000002</c:v>
                </c:pt>
                <c:pt idx="4">
                  <c:v>28.462499999999999</c:v>
                </c:pt>
                <c:pt idx="5">
                  <c:v>30.623333333333335</c:v>
                </c:pt>
                <c:pt idx="8">
                  <c:v>39.01</c:v>
                </c:pt>
                <c:pt idx="9">
                  <c:v>36.050000000000004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0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Coliflor!$B$12:$B$63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Coliflor!$C$12:$C$63</c:f>
              <c:numCache>
                <c:formatCode>#,##0.00</c:formatCode>
                <c:ptCount val="52"/>
                <c:pt idx="0">
                  <c:v>4.9131999999999998</c:v>
                </c:pt>
                <c:pt idx="1">
                  <c:v>4.9131999999999998</c:v>
                </c:pt>
                <c:pt idx="2">
                  <c:v>4.9131999999999998</c:v>
                </c:pt>
                <c:pt idx="3">
                  <c:v>4.9131999999999998</c:v>
                </c:pt>
                <c:pt idx="4">
                  <c:v>4.9131999999999998</c:v>
                </c:pt>
                <c:pt idx="5">
                  <c:v>4.9131999999999998</c:v>
                </c:pt>
                <c:pt idx="6">
                  <c:v>4.9131999999999998</c:v>
                </c:pt>
                <c:pt idx="7">
                  <c:v>4.9131999999999998</c:v>
                </c:pt>
                <c:pt idx="8">
                  <c:v>4.9131999999999998</c:v>
                </c:pt>
                <c:pt idx="9">
                  <c:v>4.9131999999999998</c:v>
                </c:pt>
                <c:pt idx="10">
                  <c:v>4.9131999999999998</c:v>
                </c:pt>
                <c:pt idx="11">
                  <c:v>4.9131999999999998</c:v>
                </c:pt>
                <c:pt idx="12">
                  <c:v>4.9131999999999998</c:v>
                </c:pt>
                <c:pt idx="13">
                  <c:v>4.9131999999999998</c:v>
                </c:pt>
                <c:pt idx="14">
                  <c:v>4.9131999999999998</c:v>
                </c:pt>
                <c:pt idx="15">
                  <c:v>4.9131999999999998</c:v>
                </c:pt>
                <c:pt idx="16">
                  <c:v>4.9131999999999998</c:v>
                </c:pt>
                <c:pt idx="17">
                  <c:v>4.9131999999999998</c:v>
                </c:pt>
                <c:pt idx="18">
                  <c:v>4.9131999999999998</c:v>
                </c:pt>
                <c:pt idx="19">
                  <c:v>4.9131999999999998</c:v>
                </c:pt>
                <c:pt idx="20">
                  <c:v>4.9131999999999998</c:v>
                </c:pt>
                <c:pt idx="21">
                  <c:v>4.9131999999999998</c:v>
                </c:pt>
                <c:pt idx="22">
                  <c:v>4.9131999999999998</c:v>
                </c:pt>
                <c:pt idx="23">
                  <c:v>4.9131999999999998</c:v>
                </c:pt>
                <c:pt idx="35">
                  <c:v>4.9131999999999998</c:v>
                </c:pt>
                <c:pt idx="36">
                  <c:v>4.9131999999999998</c:v>
                </c:pt>
                <c:pt idx="37">
                  <c:v>4.9131999999999998</c:v>
                </c:pt>
                <c:pt idx="38">
                  <c:v>4.9131999999999998</c:v>
                </c:pt>
                <c:pt idx="39">
                  <c:v>4.9131999999999998</c:v>
                </c:pt>
                <c:pt idx="40">
                  <c:v>4.9131999999999998</c:v>
                </c:pt>
                <c:pt idx="41">
                  <c:v>4.9131999999999998</c:v>
                </c:pt>
                <c:pt idx="42">
                  <c:v>4.9131999999999998</c:v>
                </c:pt>
                <c:pt idx="43">
                  <c:v>4.9131999999999998</c:v>
                </c:pt>
                <c:pt idx="44">
                  <c:v>4.9131999999999998</c:v>
                </c:pt>
                <c:pt idx="45">
                  <c:v>4.9131999999999998</c:v>
                </c:pt>
                <c:pt idx="46">
                  <c:v>4.9131999999999998</c:v>
                </c:pt>
                <c:pt idx="47">
                  <c:v>4.9131999999999998</c:v>
                </c:pt>
                <c:pt idx="48">
                  <c:v>4.9131999999999998</c:v>
                </c:pt>
                <c:pt idx="49">
                  <c:v>4.9131999999999998</c:v>
                </c:pt>
                <c:pt idx="50">
                  <c:v>4.9131999999999998</c:v>
                </c:pt>
                <c:pt idx="51">
                  <c:v>4.9131999999999998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Coliflor!$B$12:$B$63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Coliflor!$D$12:$D$63</c:f>
              <c:numCache>
                <c:formatCode>#,##0.00</c:formatCode>
                <c:ptCount val="52"/>
                <c:pt idx="0">
                  <c:v>6.5</c:v>
                </c:pt>
                <c:pt idx="1">
                  <c:v>9</c:v>
                </c:pt>
                <c:pt idx="2">
                  <c:v>10.75</c:v>
                </c:pt>
                <c:pt idx="3">
                  <c:v>15.5</c:v>
                </c:pt>
                <c:pt idx="4">
                  <c:v>18.25</c:v>
                </c:pt>
                <c:pt idx="5">
                  <c:v>20.3</c:v>
                </c:pt>
                <c:pt idx="6">
                  <c:v>19</c:v>
                </c:pt>
                <c:pt idx="7">
                  <c:v>15</c:v>
                </c:pt>
                <c:pt idx="8">
                  <c:v>16</c:v>
                </c:pt>
                <c:pt idx="9">
                  <c:v>15.2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5.0999999999999996</c:v>
                </c:pt>
                <c:pt idx="14">
                  <c:v>7.25</c:v>
                </c:pt>
                <c:pt idx="15">
                  <c:v>8.5</c:v>
                </c:pt>
                <c:pt idx="16">
                  <c:v>10</c:v>
                </c:pt>
                <c:pt idx="17">
                  <c:v>11.4</c:v>
                </c:pt>
                <c:pt idx="18">
                  <c:v>12</c:v>
                </c:pt>
                <c:pt idx="19">
                  <c:v>11</c:v>
                </c:pt>
                <c:pt idx="20">
                  <c:v>13.5</c:v>
                </c:pt>
                <c:pt idx="21">
                  <c:v>10</c:v>
                </c:pt>
                <c:pt idx="22">
                  <c:v>11</c:v>
                </c:pt>
                <c:pt idx="23">
                  <c:v>11.2</c:v>
                </c:pt>
                <c:pt idx="35">
                  <c:v>16</c:v>
                </c:pt>
                <c:pt idx="36">
                  <c:v>9</c:v>
                </c:pt>
                <c:pt idx="37">
                  <c:v>11.6</c:v>
                </c:pt>
                <c:pt idx="38">
                  <c:v>10.5</c:v>
                </c:pt>
                <c:pt idx="39">
                  <c:v>12</c:v>
                </c:pt>
                <c:pt idx="40">
                  <c:v>14</c:v>
                </c:pt>
                <c:pt idx="41">
                  <c:v>14.3</c:v>
                </c:pt>
                <c:pt idx="42">
                  <c:v>14.3</c:v>
                </c:pt>
                <c:pt idx="43">
                  <c:v>14.3</c:v>
                </c:pt>
                <c:pt idx="44">
                  <c:v>15</c:v>
                </c:pt>
                <c:pt idx="45">
                  <c:v>16.399999999999999</c:v>
                </c:pt>
                <c:pt idx="46">
                  <c:v>16</c:v>
                </c:pt>
                <c:pt idx="47">
                  <c:v>20</c:v>
                </c:pt>
                <c:pt idx="48">
                  <c:v>20</c:v>
                </c:pt>
                <c:pt idx="49">
                  <c:v>21</c:v>
                </c:pt>
                <c:pt idx="50">
                  <c:v>24</c:v>
                </c:pt>
                <c:pt idx="5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Coliflor!$F$12:$F$63</c:f>
              <c:numCache>
                <c:formatCode>#,##0.00</c:formatCode>
                <c:ptCount val="52"/>
                <c:pt idx="0">
                  <c:v>24.97</c:v>
                </c:pt>
                <c:pt idx="1">
                  <c:v>24.8</c:v>
                </c:pt>
                <c:pt idx="2">
                  <c:v>28.06</c:v>
                </c:pt>
                <c:pt idx="3">
                  <c:v>30.29</c:v>
                </c:pt>
                <c:pt idx="4">
                  <c:v>32.71</c:v>
                </c:pt>
                <c:pt idx="5">
                  <c:v>31.46</c:v>
                </c:pt>
                <c:pt idx="6">
                  <c:v>33.47</c:v>
                </c:pt>
                <c:pt idx="7">
                  <c:v>34.76</c:v>
                </c:pt>
                <c:pt idx="8">
                  <c:v>34.49</c:v>
                </c:pt>
                <c:pt idx="9">
                  <c:v>34.1</c:v>
                </c:pt>
                <c:pt idx="10">
                  <c:v>31.63</c:v>
                </c:pt>
                <c:pt idx="11">
                  <c:v>30.31</c:v>
                </c:pt>
                <c:pt idx="12">
                  <c:v>28.46</c:v>
                </c:pt>
                <c:pt idx="13">
                  <c:v>26.95</c:v>
                </c:pt>
                <c:pt idx="14">
                  <c:v>26.36</c:v>
                </c:pt>
                <c:pt idx="15">
                  <c:v>26.09</c:v>
                </c:pt>
                <c:pt idx="16">
                  <c:v>25.2</c:v>
                </c:pt>
                <c:pt idx="17">
                  <c:v>26.7</c:v>
                </c:pt>
                <c:pt idx="18">
                  <c:v>27.36</c:v>
                </c:pt>
                <c:pt idx="19">
                  <c:v>29.36</c:v>
                </c:pt>
                <c:pt idx="20">
                  <c:v>30.43</c:v>
                </c:pt>
                <c:pt idx="21">
                  <c:v>30.53</c:v>
                </c:pt>
                <c:pt idx="22">
                  <c:v>30.33</c:v>
                </c:pt>
                <c:pt idx="23">
                  <c:v>31.01</c:v>
                </c:pt>
                <c:pt idx="35">
                  <c:v>39.61</c:v>
                </c:pt>
                <c:pt idx="36">
                  <c:v>39.61</c:v>
                </c:pt>
                <c:pt idx="37">
                  <c:v>39.89</c:v>
                </c:pt>
                <c:pt idx="38">
                  <c:v>36.93</c:v>
                </c:pt>
                <c:pt idx="39">
                  <c:v>37</c:v>
                </c:pt>
                <c:pt idx="40">
                  <c:v>36</c:v>
                </c:pt>
                <c:pt idx="41">
                  <c:v>35.96</c:v>
                </c:pt>
                <c:pt idx="42">
                  <c:v>35.24</c:v>
                </c:pt>
                <c:pt idx="43">
                  <c:v>33.56</c:v>
                </c:pt>
                <c:pt idx="44">
                  <c:v>31.71</c:v>
                </c:pt>
                <c:pt idx="45">
                  <c:v>32.83</c:v>
                </c:pt>
                <c:pt idx="46">
                  <c:v>33.369999999999997</c:v>
                </c:pt>
                <c:pt idx="47">
                  <c:v>35.229999999999997</c:v>
                </c:pt>
                <c:pt idx="48">
                  <c:v>36.32</c:v>
                </c:pt>
                <c:pt idx="49">
                  <c:v>36.42</c:v>
                </c:pt>
                <c:pt idx="50">
                  <c:v>34.07</c:v>
                </c:pt>
                <c:pt idx="51">
                  <c:v>34.380000000000003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8725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879979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8">
          <cell r="D78">
            <v>6.5</v>
          </cell>
          <cell r="F78">
            <v>9.5</v>
          </cell>
          <cell r="G78">
            <v>24.97</v>
          </cell>
        </row>
      </sheetData>
      <sheetData sheetId="1">
        <row r="78">
          <cell r="D78">
            <v>9</v>
          </cell>
          <cell r="F78">
            <v>12.55</v>
          </cell>
          <cell r="G78">
            <v>24.8</v>
          </cell>
        </row>
      </sheetData>
      <sheetData sheetId="2">
        <row r="78">
          <cell r="D78">
            <v>10.75</v>
          </cell>
          <cell r="F78">
            <v>14</v>
          </cell>
          <cell r="G78">
            <v>28.06</v>
          </cell>
        </row>
      </sheetData>
      <sheetData sheetId="3">
        <row r="78">
          <cell r="D78">
            <v>15.5</v>
          </cell>
          <cell r="F78">
            <v>20</v>
          </cell>
          <cell r="G78">
            <v>30.29</v>
          </cell>
        </row>
      </sheetData>
      <sheetData sheetId="4">
        <row r="78">
          <cell r="D78">
            <v>18.25</v>
          </cell>
          <cell r="F78">
            <v>22.15</v>
          </cell>
          <cell r="G78">
            <v>32.71</v>
          </cell>
        </row>
      </sheetData>
      <sheetData sheetId="5">
        <row r="78">
          <cell r="D78">
            <v>20.3</v>
          </cell>
          <cell r="F78">
            <v>24</v>
          </cell>
          <cell r="G78">
            <v>31.46</v>
          </cell>
        </row>
      </sheetData>
      <sheetData sheetId="6">
        <row r="78">
          <cell r="D78">
            <v>19</v>
          </cell>
          <cell r="F78">
            <v>24</v>
          </cell>
          <cell r="G78">
            <v>33.47</v>
          </cell>
        </row>
      </sheetData>
      <sheetData sheetId="7">
        <row r="78">
          <cell r="D78">
            <v>15</v>
          </cell>
          <cell r="F78">
            <v>19</v>
          </cell>
          <cell r="G78">
            <v>34.76</v>
          </cell>
        </row>
      </sheetData>
      <sheetData sheetId="8">
        <row r="78">
          <cell r="D78">
            <v>16</v>
          </cell>
          <cell r="F78">
            <v>20</v>
          </cell>
          <cell r="G78">
            <v>34.49</v>
          </cell>
        </row>
      </sheetData>
      <sheetData sheetId="9">
        <row r="78">
          <cell r="D78">
            <v>15.2</v>
          </cell>
          <cell r="F78">
            <v>18.399999999999999</v>
          </cell>
          <cell r="G78">
            <v>34.1</v>
          </cell>
        </row>
      </sheetData>
      <sheetData sheetId="10">
        <row r="78">
          <cell r="D78">
            <v>5.0999999999999996</v>
          </cell>
          <cell r="F78">
            <v>8.0500000000000007</v>
          </cell>
          <cell r="G78">
            <v>31.63</v>
          </cell>
        </row>
      </sheetData>
      <sheetData sheetId="11">
        <row r="78">
          <cell r="D78">
            <v>5.0999999999999996</v>
          </cell>
          <cell r="F78">
            <v>8.0500000000000007</v>
          </cell>
          <cell r="G78">
            <v>30.31</v>
          </cell>
        </row>
      </sheetData>
      <sheetData sheetId="12">
        <row r="78">
          <cell r="D78">
            <v>5.2</v>
          </cell>
          <cell r="F78">
            <v>8.6</v>
          </cell>
          <cell r="G78">
            <v>28.46</v>
          </cell>
        </row>
      </sheetData>
      <sheetData sheetId="13">
        <row r="78">
          <cell r="D78">
            <v>5.0999999999999996</v>
          </cell>
          <cell r="F78">
            <v>8.35</v>
          </cell>
          <cell r="G78">
            <v>26.95</v>
          </cell>
        </row>
      </sheetData>
      <sheetData sheetId="14">
        <row r="78">
          <cell r="D78">
            <v>7.25</v>
          </cell>
          <cell r="F78">
            <v>10.8</v>
          </cell>
          <cell r="G78">
            <v>26.36</v>
          </cell>
        </row>
      </sheetData>
      <sheetData sheetId="15">
        <row r="78">
          <cell r="D78">
            <v>8.5</v>
          </cell>
          <cell r="F78">
            <v>11.7</v>
          </cell>
          <cell r="G78">
            <v>26.09</v>
          </cell>
        </row>
      </sheetData>
      <sheetData sheetId="16">
        <row r="78">
          <cell r="D78">
            <v>10</v>
          </cell>
          <cell r="F78">
            <v>13.4</v>
          </cell>
          <cell r="G78">
            <v>25.2</v>
          </cell>
        </row>
      </sheetData>
      <sheetData sheetId="17">
        <row r="78">
          <cell r="D78">
            <v>11.4</v>
          </cell>
          <cell r="F78">
            <v>15</v>
          </cell>
          <cell r="G78">
            <v>26.7</v>
          </cell>
        </row>
      </sheetData>
      <sheetData sheetId="18">
        <row r="78">
          <cell r="D78">
            <v>12</v>
          </cell>
          <cell r="F78">
            <v>16.350000000000001</v>
          </cell>
          <cell r="G78">
            <v>27.36</v>
          </cell>
        </row>
      </sheetData>
      <sheetData sheetId="19">
        <row r="78">
          <cell r="D78">
            <v>11</v>
          </cell>
          <cell r="F78">
            <v>14.6</v>
          </cell>
          <cell r="G78">
            <v>29.36</v>
          </cell>
        </row>
      </sheetData>
      <sheetData sheetId="20">
        <row r="78">
          <cell r="D78">
            <v>13.5</v>
          </cell>
          <cell r="F78">
            <v>16.5</v>
          </cell>
          <cell r="G78">
            <v>30.43</v>
          </cell>
        </row>
      </sheetData>
      <sheetData sheetId="21">
        <row r="78">
          <cell r="D78">
            <v>10</v>
          </cell>
          <cell r="F78">
            <v>13.5</v>
          </cell>
          <cell r="G78">
            <v>30.53</v>
          </cell>
        </row>
      </sheetData>
      <sheetData sheetId="22">
        <row r="78">
          <cell r="D78">
            <v>11</v>
          </cell>
          <cell r="F78">
            <v>15</v>
          </cell>
          <cell r="G78">
            <v>30.33</v>
          </cell>
        </row>
      </sheetData>
      <sheetData sheetId="23">
        <row r="78">
          <cell r="D78">
            <v>11.2</v>
          </cell>
          <cell r="F78">
            <v>13.55</v>
          </cell>
          <cell r="G78">
            <v>31.01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8">
          <cell r="D78">
            <v>16</v>
          </cell>
          <cell r="F78">
            <v>20</v>
          </cell>
          <cell r="G78">
            <v>39.61</v>
          </cell>
        </row>
      </sheetData>
      <sheetData sheetId="36">
        <row r="78">
          <cell r="D78">
            <v>9</v>
          </cell>
          <cell r="F78">
            <v>12</v>
          </cell>
          <cell r="G78">
            <v>39.61</v>
          </cell>
        </row>
      </sheetData>
      <sheetData sheetId="37">
        <row r="78">
          <cell r="D78">
            <v>11.6</v>
          </cell>
          <cell r="F78">
            <v>15.2</v>
          </cell>
          <cell r="G78">
            <v>39.89</v>
          </cell>
        </row>
      </sheetData>
      <sheetData sheetId="38">
        <row r="78">
          <cell r="D78">
            <v>10.5</v>
          </cell>
          <cell r="F78">
            <v>14.2</v>
          </cell>
          <cell r="G78">
            <v>36.93</v>
          </cell>
        </row>
      </sheetData>
      <sheetData sheetId="39">
        <row r="78">
          <cell r="D78">
            <v>12</v>
          </cell>
          <cell r="F78">
            <v>15.2</v>
          </cell>
          <cell r="G78">
            <v>37</v>
          </cell>
        </row>
      </sheetData>
      <sheetData sheetId="40">
        <row r="78">
          <cell r="D78">
            <v>14</v>
          </cell>
          <cell r="F78">
            <v>17.5</v>
          </cell>
          <cell r="G78">
            <v>36</v>
          </cell>
        </row>
      </sheetData>
      <sheetData sheetId="41">
        <row r="78">
          <cell r="D78">
            <v>14.3</v>
          </cell>
          <cell r="F78">
            <v>18.3</v>
          </cell>
          <cell r="G78">
            <v>35.96</v>
          </cell>
        </row>
      </sheetData>
      <sheetData sheetId="42">
        <row r="78">
          <cell r="D78">
            <v>14.3</v>
          </cell>
          <cell r="F78">
            <v>18.3</v>
          </cell>
          <cell r="G78">
            <v>35.24</v>
          </cell>
        </row>
      </sheetData>
      <sheetData sheetId="43">
        <row r="78">
          <cell r="D78">
            <v>14.3</v>
          </cell>
          <cell r="F78">
            <v>18.3</v>
          </cell>
          <cell r="G78">
            <v>33.56</v>
          </cell>
        </row>
      </sheetData>
      <sheetData sheetId="44">
        <row r="78">
          <cell r="D78">
            <v>15</v>
          </cell>
          <cell r="F78">
            <v>19</v>
          </cell>
          <cell r="G78">
            <v>31.71</v>
          </cell>
        </row>
      </sheetData>
      <sheetData sheetId="45">
        <row r="78">
          <cell r="D78">
            <v>16.399999999999999</v>
          </cell>
          <cell r="F78">
            <v>20.3</v>
          </cell>
          <cell r="G78">
            <v>32.83</v>
          </cell>
        </row>
      </sheetData>
      <sheetData sheetId="46">
        <row r="78">
          <cell r="D78">
            <v>16</v>
          </cell>
          <cell r="F78">
            <v>20</v>
          </cell>
          <cell r="G78">
            <v>33.369999999999997</v>
          </cell>
        </row>
      </sheetData>
      <sheetData sheetId="47">
        <row r="78">
          <cell r="D78">
            <v>20</v>
          </cell>
          <cell r="F78">
            <v>24</v>
          </cell>
          <cell r="G78">
            <v>35.229999999999997</v>
          </cell>
        </row>
      </sheetData>
      <sheetData sheetId="48">
        <row r="78">
          <cell r="D78">
            <v>20</v>
          </cell>
          <cell r="F78">
            <v>24</v>
          </cell>
          <cell r="G78">
            <v>36.32</v>
          </cell>
        </row>
      </sheetData>
      <sheetData sheetId="49">
        <row r="78">
          <cell r="D78">
            <v>21</v>
          </cell>
          <cell r="F78">
            <v>25</v>
          </cell>
          <cell r="G78">
            <v>36.42</v>
          </cell>
        </row>
      </sheetData>
      <sheetData sheetId="50">
        <row r="78">
          <cell r="D78">
            <v>24</v>
          </cell>
          <cell r="F78">
            <v>26.5</v>
          </cell>
          <cell r="G78">
            <v>34.07</v>
          </cell>
        </row>
      </sheetData>
      <sheetData sheetId="51">
        <row r="78">
          <cell r="D78">
            <v>24</v>
          </cell>
          <cell r="F78">
            <v>26.5</v>
          </cell>
          <cell r="G78">
            <v>34.380000000000003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0"/>
  <sheetViews>
    <sheetView showGridLines="0" tabSelected="1" zoomScale="130" zoomScaleNormal="130" zoomScaleSheetLayoutView="130" workbookViewId="0">
      <selection activeCell="R120" sqref="R12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3.570312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6.25" customHeight="1">
      <c r="B6" s="37" t="s">
        <v>24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23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1.75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19</v>
      </c>
      <c r="D10" s="7" t="s">
        <v>20</v>
      </c>
      <c r="E10" s="7" t="s">
        <v>21</v>
      </c>
      <c r="F10" s="8" t="s">
        <v>22</v>
      </c>
    </row>
    <row r="11" spans="2:36" ht="12.75" customHeight="1">
      <c r="B11" s="34"/>
      <c r="C11" s="35" t="s">
        <v>25</v>
      </c>
      <c r="D11" s="35"/>
      <c r="E11" s="35"/>
      <c r="F11" s="36"/>
    </row>
    <row r="12" spans="2:36" ht="9.9499999999999993" customHeight="1">
      <c r="B12" s="28">
        <v>1</v>
      </c>
      <c r="C12" s="29">
        <v>4.9131999999999998</v>
      </c>
      <c r="D12" s="29">
        <f>'[1]01'!$D$78</f>
        <v>6.5</v>
      </c>
      <c r="E12" s="29">
        <f>'[1]01'!$F$78</f>
        <v>9.5</v>
      </c>
      <c r="F12" s="29">
        <f>'[1]01'!$G$78</f>
        <v>24.97</v>
      </c>
    </row>
    <row r="13" spans="2:36" ht="9.9499999999999993" customHeight="1">
      <c r="B13" s="30">
        <v>2</v>
      </c>
      <c r="C13" s="31">
        <v>4.9131999999999998</v>
      </c>
      <c r="D13" s="31">
        <f>'[1]02'!$D$78</f>
        <v>9</v>
      </c>
      <c r="E13" s="31">
        <f>'[1]02'!$F$78</f>
        <v>12.55</v>
      </c>
      <c r="F13" s="31">
        <f>'[1]02'!$G$78</f>
        <v>24.8</v>
      </c>
    </row>
    <row r="14" spans="2:36" ht="9.9499999999999993" customHeight="1">
      <c r="B14" s="32">
        <v>3</v>
      </c>
      <c r="C14" s="29">
        <v>4.9131999999999998</v>
      </c>
      <c r="D14" s="29">
        <f>'[1]03'!$D$78</f>
        <v>10.75</v>
      </c>
      <c r="E14" s="29">
        <f>'[1]03'!$F$78</f>
        <v>14</v>
      </c>
      <c r="F14" s="29">
        <f>'[1]03'!$G$78</f>
        <v>28.06</v>
      </c>
    </row>
    <row r="15" spans="2:36" ht="9.9499999999999993" customHeight="1">
      <c r="B15" s="30">
        <v>4</v>
      </c>
      <c r="C15" s="31">
        <v>4.9131999999999998</v>
      </c>
      <c r="D15" s="31">
        <f>'[1]04'!$D$78</f>
        <v>15.5</v>
      </c>
      <c r="E15" s="31">
        <f>'[1]04'!$F$78</f>
        <v>20</v>
      </c>
      <c r="F15" s="31">
        <f>'[1]04'!$G$78</f>
        <v>30.29</v>
      </c>
    </row>
    <row r="16" spans="2:36" ht="9.9499999999999993" customHeight="1">
      <c r="B16" s="32">
        <v>5</v>
      </c>
      <c r="C16" s="29">
        <v>4.9131999999999998</v>
      </c>
      <c r="D16" s="29">
        <f>'[1]05'!$D$78</f>
        <v>18.25</v>
      </c>
      <c r="E16" s="29">
        <f>'[1]05'!$F$78</f>
        <v>22.15</v>
      </c>
      <c r="F16" s="29">
        <f>'[1]05'!$G$78</f>
        <v>32.71</v>
      </c>
    </row>
    <row r="17" spans="2:32" ht="9.9499999999999993" customHeight="1">
      <c r="B17" s="30">
        <v>6</v>
      </c>
      <c r="C17" s="31">
        <v>4.9131999999999998</v>
      </c>
      <c r="D17" s="31">
        <f>'[1]06'!$D$78</f>
        <v>20.3</v>
      </c>
      <c r="E17" s="31">
        <f>'[1]06'!$F$78</f>
        <v>24</v>
      </c>
      <c r="F17" s="31">
        <f>'[1]06'!$G$78</f>
        <v>31.46</v>
      </c>
    </row>
    <row r="18" spans="2:32" ht="9.9499999999999993" customHeight="1">
      <c r="B18" s="32">
        <v>7</v>
      </c>
      <c r="C18" s="29">
        <v>4.9131999999999998</v>
      </c>
      <c r="D18" s="29">
        <f>'[1]07'!$D$78</f>
        <v>19</v>
      </c>
      <c r="E18" s="29">
        <f>'[1]07'!$F$78</f>
        <v>24</v>
      </c>
      <c r="F18" s="29">
        <f>'[1]07'!$G$78</f>
        <v>33.47</v>
      </c>
    </row>
    <row r="19" spans="2:32" ht="9.9499999999999993" customHeight="1">
      <c r="B19" s="30">
        <v>8</v>
      </c>
      <c r="C19" s="31">
        <v>4.9131999999999998</v>
      </c>
      <c r="D19" s="31">
        <f>'[1]08'!$D$78</f>
        <v>15</v>
      </c>
      <c r="E19" s="31">
        <f>'[1]08'!$F$78</f>
        <v>19</v>
      </c>
      <c r="F19" s="31">
        <f>'[1]08'!$G$78</f>
        <v>34.76</v>
      </c>
    </row>
    <row r="20" spans="2:32" ht="9.9499999999999993" customHeight="1">
      <c r="B20" s="32">
        <v>9</v>
      </c>
      <c r="C20" s="29">
        <v>4.9131999999999998</v>
      </c>
      <c r="D20" s="29">
        <f>'[1]09'!$D$78</f>
        <v>16</v>
      </c>
      <c r="E20" s="29">
        <f>'[1]09'!$F$78</f>
        <v>20</v>
      </c>
      <c r="F20" s="29">
        <f>'[1]09'!$G$78</f>
        <v>34.49</v>
      </c>
    </row>
    <row r="21" spans="2:32" ht="9.9499999999999993" customHeight="1">
      <c r="B21" s="30">
        <v>10</v>
      </c>
      <c r="C21" s="31">
        <v>4.9131999999999998</v>
      </c>
      <c r="D21" s="31">
        <f>'[1]10'!$D$78</f>
        <v>15.2</v>
      </c>
      <c r="E21" s="31">
        <f>'[1]10'!$F$78</f>
        <v>18.399999999999999</v>
      </c>
      <c r="F21" s="31">
        <f>'[1]10'!$G$78</f>
        <v>34.1</v>
      </c>
    </row>
    <row r="22" spans="2:32" ht="9.9499999999999993" customHeight="1">
      <c r="B22" s="32">
        <v>11</v>
      </c>
      <c r="C22" s="29">
        <v>4.9131999999999998</v>
      </c>
      <c r="D22" s="29">
        <f>'[1]11'!$D$78</f>
        <v>5.0999999999999996</v>
      </c>
      <c r="E22" s="29">
        <f>'[1]11'!$F$78</f>
        <v>8.0500000000000007</v>
      </c>
      <c r="F22" s="29">
        <f>'[1]11'!$G$78</f>
        <v>31.63</v>
      </c>
    </row>
    <row r="23" spans="2:32" ht="9.9499999999999993" customHeight="1">
      <c r="B23" s="30">
        <v>12</v>
      </c>
      <c r="C23" s="31">
        <v>4.9131999999999998</v>
      </c>
      <c r="D23" s="31">
        <f>'[1]12'!$D$78</f>
        <v>5.0999999999999996</v>
      </c>
      <c r="E23" s="31">
        <f>'[1]12'!$F$78</f>
        <v>8.0500000000000007</v>
      </c>
      <c r="F23" s="31">
        <f>'[1]12'!$G$78</f>
        <v>30.31</v>
      </c>
    </row>
    <row r="24" spans="2:32" ht="9.9499999999999993" customHeight="1">
      <c r="B24" s="32">
        <v>13</v>
      </c>
      <c r="C24" s="29">
        <v>4.9131999999999998</v>
      </c>
      <c r="D24" s="29">
        <f>'[1]13'!$D$78</f>
        <v>5.2</v>
      </c>
      <c r="E24" s="29">
        <f>'[1]13'!$F$78</f>
        <v>8.6</v>
      </c>
      <c r="F24" s="29">
        <f>'[1]13'!$G$78</f>
        <v>28.46</v>
      </c>
    </row>
    <row r="25" spans="2:32" ht="9.9499999999999993" customHeight="1">
      <c r="B25" s="30">
        <v>14</v>
      </c>
      <c r="C25" s="31">
        <v>4.9131999999999998</v>
      </c>
      <c r="D25" s="31">
        <f>'[1]14'!$D$78</f>
        <v>5.0999999999999996</v>
      </c>
      <c r="E25" s="31">
        <f>'[1]14'!$F$78</f>
        <v>8.35</v>
      </c>
      <c r="F25" s="31">
        <f>'[1]14'!$G$78</f>
        <v>26.95</v>
      </c>
      <c r="S25" s="17" t="s">
        <v>26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32">
        <v>15</v>
      </c>
      <c r="C26" s="29">
        <v>4.9131999999999998</v>
      </c>
      <c r="D26" s="29">
        <f>'[1]15'!$D$78</f>
        <v>7.25</v>
      </c>
      <c r="E26" s="29">
        <f>'[1]15'!$F$78</f>
        <v>10.8</v>
      </c>
      <c r="F26" s="29">
        <f>'[1]15'!$G$78</f>
        <v>26.36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4.9131999999999998</v>
      </c>
      <c r="D27" s="31">
        <f>'[1]16'!$D$78</f>
        <v>8.5</v>
      </c>
      <c r="E27" s="31">
        <f>'[1]16'!$F$78</f>
        <v>11.7</v>
      </c>
      <c r="F27" s="31">
        <f>'[1]16'!$G$78</f>
        <v>26.09</v>
      </c>
      <c r="S27" s="20">
        <v>2017</v>
      </c>
      <c r="T27" s="21">
        <v>7.375</v>
      </c>
      <c r="U27" s="21">
        <v>4.5</v>
      </c>
      <c r="V27" s="21">
        <v>3.6800000000000006</v>
      </c>
      <c r="W27" s="21">
        <v>6.125</v>
      </c>
      <c r="X27" s="21">
        <v>5.8</v>
      </c>
      <c r="Y27" s="21">
        <v>3.75</v>
      </c>
      <c r="Z27" s="21"/>
      <c r="AA27" s="21">
        <v>10</v>
      </c>
      <c r="AB27" s="21">
        <v>8.25</v>
      </c>
      <c r="AC27" s="21">
        <v>6.25</v>
      </c>
      <c r="AD27" s="21">
        <v>5.2</v>
      </c>
      <c r="AE27" s="21">
        <v>5.9249999999999998</v>
      </c>
      <c r="AF27" s="22">
        <f t="shared" ref="AF27:AF35" si="0">AVERAGE(T27:AE27)</f>
        <v>6.0777272727272731</v>
      </c>
    </row>
    <row r="28" spans="2:32" ht="9.9499999999999993" customHeight="1">
      <c r="B28" s="32">
        <v>17</v>
      </c>
      <c r="C28" s="29">
        <v>4.9131999999999998</v>
      </c>
      <c r="D28" s="29">
        <f>'[1]17'!$D$78</f>
        <v>10</v>
      </c>
      <c r="E28" s="29">
        <f>'[1]17'!$F$78</f>
        <v>13.4</v>
      </c>
      <c r="F28" s="29">
        <f>'[1]17'!$G$78</f>
        <v>25.2</v>
      </c>
      <c r="S28" s="20">
        <v>2018</v>
      </c>
      <c r="T28" s="21">
        <v>5.0750000000000002</v>
      </c>
      <c r="U28" s="21">
        <v>5.5</v>
      </c>
      <c r="V28" s="21">
        <v>6.9</v>
      </c>
      <c r="W28" s="21">
        <v>5.8250000000000002</v>
      </c>
      <c r="X28" s="21">
        <v>8.120000000000001</v>
      </c>
      <c r="Y28" s="21">
        <v>9</v>
      </c>
      <c r="Z28" s="21"/>
      <c r="AA28" s="21"/>
      <c r="AB28" s="21">
        <v>10.625</v>
      </c>
      <c r="AC28" s="21">
        <v>8.375</v>
      </c>
      <c r="AD28" s="21">
        <v>6.56</v>
      </c>
      <c r="AE28" s="21">
        <v>5.8125</v>
      </c>
      <c r="AF28" s="22">
        <f t="shared" si="0"/>
        <v>7.1792500000000006</v>
      </c>
    </row>
    <row r="29" spans="2:32" ht="9.9499999999999993" customHeight="1">
      <c r="B29" s="30">
        <v>18</v>
      </c>
      <c r="C29" s="31">
        <v>4.9131999999999998</v>
      </c>
      <c r="D29" s="31">
        <f>'[1]18'!$D$78</f>
        <v>11.4</v>
      </c>
      <c r="E29" s="31">
        <f>'[1]18'!$F$78</f>
        <v>15</v>
      </c>
      <c r="F29" s="31">
        <f>'[1]18'!$G$78</f>
        <v>26.7</v>
      </c>
      <c r="G29" s="1"/>
      <c r="S29" s="20">
        <v>2019</v>
      </c>
      <c r="T29" s="21">
        <v>7.08</v>
      </c>
      <c r="U29" s="21">
        <v>5.3500000000000005</v>
      </c>
      <c r="V29" s="21">
        <v>3.95</v>
      </c>
      <c r="W29" s="21">
        <v>6.25</v>
      </c>
      <c r="X29" s="21">
        <v>6.4799999999999995</v>
      </c>
      <c r="Y29" s="21">
        <v>6</v>
      </c>
      <c r="Z29" s="21"/>
      <c r="AA29" s="21"/>
      <c r="AB29" s="21">
        <v>11.333333333333334</v>
      </c>
      <c r="AC29" s="21">
        <v>6.4599999999999991</v>
      </c>
      <c r="AD29" s="21">
        <v>6.7750000000000004</v>
      </c>
      <c r="AE29" s="21">
        <v>7.4666666666666659</v>
      </c>
      <c r="AF29" s="22">
        <f t="shared" si="0"/>
        <v>6.7144999999999992</v>
      </c>
    </row>
    <row r="30" spans="2:32" ht="9.9499999999999993" customHeight="1">
      <c r="B30" s="32">
        <v>19</v>
      </c>
      <c r="C30" s="29">
        <v>4.9131999999999998</v>
      </c>
      <c r="D30" s="29">
        <f>'[1]19'!$D$78</f>
        <v>12</v>
      </c>
      <c r="E30" s="29">
        <f>'[1]19'!$F$78</f>
        <v>16.350000000000001</v>
      </c>
      <c r="F30" s="29">
        <f>'[1]19'!$G$78</f>
        <v>27.36</v>
      </c>
      <c r="S30" s="20">
        <v>2020</v>
      </c>
      <c r="T30" s="21">
        <v>7.32</v>
      </c>
      <c r="U30" s="21">
        <v>4.5549999999999997</v>
      </c>
      <c r="V30" s="21">
        <v>8.7249999999999996</v>
      </c>
      <c r="W30" s="21">
        <v>15.2</v>
      </c>
      <c r="X30" s="21">
        <v>16</v>
      </c>
      <c r="Y30" s="21">
        <v>16.666666666666668</v>
      </c>
      <c r="Z30" s="21"/>
      <c r="AA30" s="21">
        <v>10</v>
      </c>
      <c r="AB30" s="21">
        <v>10.875</v>
      </c>
      <c r="AC30" s="21">
        <v>9.9</v>
      </c>
      <c r="AD30" s="21">
        <v>4.9000000000000004</v>
      </c>
      <c r="AE30" s="21">
        <v>5</v>
      </c>
      <c r="AF30" s="22">
        <f t="shared" si="0"/>
        <v>9.9219696969696987</v>
      </c>
    </row>
    <row r="31" spans="2:32" ht="9.9499999999999993" customHeight="1">
      <c r="B31" s="30">
        <v>20</v>
      </c>
      <c r="C31" s="31">
        <v>4.9131999999999998</v>
      </c>
      <c r="D31" s="31">
        <f>'[1]20'!$D$78</f>
        <v>11</v>
      </c>
      <c r="E31" s="31">
        <f>'[1]20'!$F$78</f>
        <v>14.6</v>
      </c>
      <c r="F31" s="31">
        <f>'[1]20'!$G$78</f>
        <v>29.36</v>
      </c>
      <c r="S31" s="20">
        <v>2021</v>
      </c>
      <c r="T31" s="21">
        <v>6.875</v>
      </c>
      <c r="U31" s="21">
        <v>4.625</v>
      </c>
      <c r="V31" s="21">
        <v>10.375</v>
      </c>
      <c r="W31" s="21">
        <v>10.199999999999999</v>
      </c>
      <c r="X31" s="21">
        <v>8</v>
      </c>
      <c r="Y31" s="21">
        <v>4.2</v>
      </c>
      <c r="Z31" s="21"/>
      <c r="AA31" s="21">
        <v>10</v>
      </c>
      <c r="AB31" s="21">
        <v>9.2200000000000006</v>
      </c>
      <c r="AC31" s="21">
        <v>7.5250000000000004</v>
      </c>
      <c r="AD31" s="21">
        <v>7.45</v>
      </c>
      <c r="AE31" s="21">
        <v>7.4</v>
      </c>
      <c r="AF31" s="22">
        <f t="shared" si="0"/>
        <v>7.8063636363636384</v>
      </c>
    </row>
    <row r="32" spans="2:32" ht="9.9499999999999993" customHeight="1">
      <c r="B32" s="32">
        <v>21</v>
      </c>
      <c r="C32" s="29">
        <v>4.9131999999999998</v>
      </c>
      <c r="D32" s="29">
        <f>'[1]21'!$D$78</f>
        <v>13.5</v>
      </c>
      <c r="E32" s="29">
        <f>'[1]21'!$F$78</f>
        <v>16.5</v>
      </c>
      <c r="F32" s="29">
        <f>'[1]21'!$G$78</f>
        <v>30.43</v>
      </c>
      <c r="S32" s="20">
        <v>2022</v>
      </c>
      <c r="T32" s="21">
        <v>5.5750000000000002</v>
      </c>
      <c r="U32" s="21">
        <v>5.75</v>
      </c>
      <c r="V32" s="21">
        <v>6.18</v>
      </c>
      <c r="W32" s="21">
        <v>5.7999999999999989</v>
      </c>
      <c r="X32" s="21">
        <v>6.45</v>
      </c>
      <c r="Y32" s="21">
        <v>6.1</v>
      </c>
      <c r="Z32" s="21"/>
      <c r="AA32" s="21"/>
      <c r="AB32" s="21">
        <v>17.5</v>
      </c>
      <c r="AC32" s="21">
        <v>12.88</v>
      </c>
      <c r="AD32" s="21">
        <v>5.6125000000000007</v>
      </c>
      <c r="AE32" s="21">
        <v>7.0319999999999991</v>
      </c>
      <c r="AF32" s="22">
        <f t="shared" si="0"/>
        <v>7.8879499999999991</v>
      </c>
    </row>
    <row r="33" spans="2:32" ht="9.9499999999999993" customHeight="1">
      <c r="B33" s="30">
        <v>22</v>
      </c>
      <c r="C33" s="31">
        <v>4.9131999999999998</v>
      </c>
      <c r="D33" s="31">
        <f>'[1]22'!$D$78</f>
        <v>10</v>
      </c>
      <c r="E33" s="31">
        <f>'[1]22'!$F$78</f>
        <v>13.5</v>
      </c>
      <c r="F33" s="31">
        <f>'[1]22'!$G$78</f>
        <v>30.53</v>
      </c>
      <c r="S33" s="20" t="s">
        <v>15</v>
      </c>
      <c r="T33" s="21">
        <f>MAX(T27:T32)</f>
        <v>7.375</v>
      </c>
      <c r="U33" s="21">
        <f t="shared" ref="U33:AE33" si="1">MAX(U27:U32)</f>
        <v>5.75</v>
      </c>
      <c r="V33" s="21">
        <f t="shared" si="1"/>
        <v>10.375</v>
      </c>
      <c r="W33" s="21">
        <f t="shared" si="1"/>
        <v>15.2</v>
      </c>
      <c r="X33" s="21">
        <f t="shared" si="1"/>
        <v>16</v>
      </c>
      <c r="Y33" s="21">
        <f t="shared" si="1"/>
        <v>16.666666666666668</v>
      </c>
      <c r="Z33" s="21">
        <f t="shared" si="1"/>
        <v>0</v>
      </c>
      <c r="AA33" s="21">
        <f t="shared" si="1"/>
        <v>10</v>
      </c>
      <c r="AB33" s="21">
        <f t="shared" si="1"/>
        <v>17.5</v>
      </c>
      <c r="AC33" s="21">
        <f t="shared" si="1"/>
        <v>12.88</v>
      </c>
      <c r="AD33" s="21">
        <f t="shared" si="1"/>
        <v>7.45</v>
      </c>
      <c r="AE33" s="21">
        <f t="shared" si="1"/>
        <v>7.4666666666666659</v>
      </c>
      <c r="AF33" s="22">
        <f t="shared" si="0"/>
        <v>10.555277777777778</v>
      </c>
    </row>
    <row r="34" spans="2:32" ht="9.9499999999999993" customHeight="1">
      <c r="B34" s="32">
        <v>23</v>
      </c>
      <c r="C34" s="29">
        <v>4.9131999999999998</v>
      </c>
      <c r="D34" s="29">
        <f>'[1]23'!$D$78</f>
        <v>11</v>
      </c>
      <c r="E34" s="29">
        <f>'[1]23'!$F$78</f>
        <v>15</v>
      </c>
      <c r="F34" s="29">
        <f>'[1]23'!$G$78</f>
        <v>30.33</v>
      </c>
      <c r="S34" s="20" t="s">
        <v>16</v>
      </c>
      <c r="T34" s="21">
        <f>MIN(T27:T32)</f>
        <v>5.0750000000000002</v>
      </c>
      <c r="U34" s="21">
        <f t="shared" ref="U34:AE34" si="2">MIN(U27:U32)</f>
        <v>4.5</v>
      </c>
      <c r="V34" s="21">
        <f t="shared" si="2"/>
        <v>3.6800000000000006</v>
      </c>
      <c r="W34" s="21">
        <f t="shared" si="2"/>
        <v>5.7999999999999989</v>
      </c>
      <c r="X34" s="21">
        <f t="shared" si="2"/>
        <v>5.8</v>
      </c>
      <c r="Y34" s="21">
        <f t="shared" si="2"/>
        <v>3.75</v>
      </c>
      <c r="Z34" s="21">
        <f t="shared" si="2"/>
        <v>0</v>
      </c>
      <c r="AA34" s="21">
        <f t="shared" si="2"/>
        <v>10</v>
      </c>
      <c r="AB34" s="21">
        <f t="shared" si="2"/>
        <v>8.25</v>
      </c>
      <c r="AC34" s="21">
        <f t="shared" si="2"/>
        <v>6.25</v>
      </c>
      <c r="AD34" s="21">
        <f t="shared" si="2"/>
        <v>4.9000000000000004</v>
      </c>
      <c r="AE34" s="21">
        <f t="shared" si="2"/>
        <v>5</v>
      </c>
      <c r="AF34" s="22">
        <f t="shared" si="0"/>
        <v>5.2504166666666672</v>
      </c>
    </row>
    <row r="35" spans="2:32" ht="9.9499999999999993" customHeight="1">
      <c r="B35" s="30">
        <v>24</v>
      </c>
      <c r="C35" s="31">
        <v>4.9131999999999998</v>
      </c>
      <c r="D35" s="31">
        <f>'[1]24'!$D$78</f>
        <v>11.2</v>
      </c>
      <c r="E35" s="31">
        <f>'[1]24'!$F$78</f>
        <v>13.55</v>
      </c>
      <c r="F35" s="31">
        <f>'[1]24'!$G$78</f>
        <v>31.01</v>
      </c>
      <c r="S35" s="20" t="s">
        <v>17</v>
      </c>
      <c r="T35" s="21">
        <f>AVERAGE(T27:T32)</f>
        <v>6.5500000000000007</v>
      </c>
      <c r="U35" s="21">
        <f t="shared" ref="U35:AE35" si="3">AVERAGE(U27:U32)</f>
        <v>5.0466666666666669</v>
      </c>
      <c r="V35" s="21">
        <f t="shared" si="3"/>
        <v>6.6350000000000007</v>
      </c>
      <c r="W35" s="21">
        <f t="shared" si="3"/>
        <v>8.2333333333333325</v>
      </c>
      <c r="X35" s="21">
        <f t="shared" si="3"/>
        <v>8.4750000000000014</v>
      </c>
      <c r="Y35" s="21">
        <f t="shared" si="3"/>
        <v>7.6194444444444462</v>
      </c>
      <c r="Z35" s="21"/>
      <c r="AA35" s="21">
        <f t="shared" si="3"/>
        <v>10</v>
      </c>
      <c r="AB35" s="21">
        <f t="shared" si="3"/>
        <v>11.300555555555556</v>
      </c>
      <c r="AC35" s="21">
        <f t="shared" si="3"/>
        <v>8.5649999999999995</v>
      </c>
      <c r="AD35" s="21">
        <f t="shared" si="3"/>
        <v>6.0829166666666667</v>
      </c>
      <c r="AE35" s="21">
        <f t="shared" si="3"/>
        <v>6.4393611111111104</v>
      </c>
      <c r="AF35" s="22">
        <f t="shared" si="0"/>
        <v>7.7224797979797986</v>
      </c>
    </row>
    <row r="36" spans="2:32" ht="9.9499999999999993" customHeight="1">
      <c r="B36" s="32">
        <v>25</v>
      </c>
      <c r="C36" s="29"/>
      <c r="D36" s="29"/>
      <c r="E36" s="29" t="s">
        <v>28</v>
      </c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18</v>
      </c>
      <c r="T39" s="21">
        <f t="shared" ref="T39:AE41" si="4">T33</f>
        <v>7.375</v>
      </c>
      <c r="U39" s="21">
        <f t="shared" si="4"/>
        <v>5.75</v>
      </c>
      <c r="V39" s="21">
        <f t="shared" si="4"/>
        <v>10.375</v>
      </c>
      <c r="W39" s="21">
        <f t="shared" si="4"/>
        <v>15.2</v>
      </c>
      <c r="X39" s="21">
        <f t="shared" si="4"/>
        <v>16</v>
      </c>
      <c r="Y39" s="21">
        <f>Y33</f>
        <v>16.666666666666668</v>
      </c>
      <c r="Z39" s="21"/>
      <c r="AA39" s="21">
        <f>AA33</f>
        <v>10</v>
      </c>
      <c r="AB39" s="21">
        <f t="shared" si="4"/>
        <v>17.5</v>
      </c>
      <c r="AC39" s="21">
        <f t="shared" si="4"/>
        <v>12.88</v>
      </c>
      <c r="AD39" s="21">
        <f t="shared" si="4"/>
        <v>7.45</v>
      </c>
      <c r="AE39" s="21">
        <f t="shared" si="4"/>
        <v>7.4666666666666659</v>
      </c>
      <c r="AF39" s="18"/>
    </row>
    <row r="40" spans="2:32" ht="9.9499999999999993" customHeight="1">
      <c r="B40" s="32">
        <v>29</v>
      </c>
      <c r="C40" s="29"/>
      <c r="D40" s="29"/>
      <c r="E40" s="29"/>
      <c r="F40" s="29"/>
      <c r="S40" s="20"/>
      <c r="T40" s="21">
        <f t="shared" si="4"/>
        <v>5.0750000000000002</v>
      </c>
      <c r="U40" s="21">
        <f t="shared" si="4"/>
        <v>4.5</v>
      </c>
      <c r="V40" s="21">
        <f t="shared" si="4"/>
        <v>3.6800000000000006</v>
      </c>
      <c r="W40" s="21">
        <f t="shared" si="4"/>
        <v>5.7999999999999989</v>
      </c>
      <c r="X40" s="21">
        <f t="shared" si="4"/>
        <v>5.8</v>
      </c>
      <c r="Y40" s="21">
        <f>Y34</f>
        <v>3.75</v>
      </c>
      <c r="Z40" s="21"/>
      <c r="AA40" s="21">
        <f>AA34</f>
        <v>10</v>
      </c>
      <c r="AB40" s="21">
        <f t="shared" si="4"/>
        <v>8.25</v>
      </c>
      <c r="AC40" s="21">
        <f t="shared" si="4"/>
        <v>6.25</v>
      </c>
      <c r="AD40" s="21">
        <f t="shared" si="4"/>
        <v>4.9000000000000004</v>
      </c>
      <c r="AE40" s="21">
        <f t="shared" si="4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2017 - 2022</v>
      </c>
      <c r="T41" s="24">
        <f t="shared" si="4"/>
        <v>6.5500000000000007</v>
      </c>
      <c r="U41" s="24">
        <f t="shared" si="4"/>
        <v>5.0466666666666669</v>
      </c>
      <c r="V41" s="24">
        <f t="shared" si="4"/>
        <v>6.6350000000000007</v>
      </c>
      <c r="W41" s="24">
        <f t="shared" si="4"/>
        <v>8.2333333333333325</v>
      </c>
      <c r="X41" s="24">
        <f t="shared" si="4"/>
        <v>8.4750000000000014</v>
      </c>
      <c r="Y41" s="24">
        <f>Y35</f>
        <v>7.6194444444444462</v>
      </c>
      <c r="Z41" s="24"/>
      <c r="AA41" s="24">
        <f>AA35</f>
        <v>10</v>
      </c>
      <c r="AB41" s="24">
        <f t="shared" si="4"/>
        <v>11.300555555555556</v>
      </c>
      <c r="AC41" s="24">
        <f t="shared" si="4"/>
        <v>8.5649999999999995</v>
      </c>
      <c r="AD41" s="24">
        <f t="shared" si="4"/>
        <v>6.0829166666666667</v>
      </c>
      <c r="AE41" s="24">
        <f t="shared" si="4"/>
        <v>6.4393611111111104</v>
      </c>
      <c r="AF41" s="18"/>
    </row>
    <row r="42" spans="2:32" ht="9.9499999999999993" customHeight="1">
      <c r="B42" s="32">
        <v>31</v>
      </c>
      <c r="C42" s="29"/>
      <c r="D42" s="29"/>
      <c r="E42" s="29"/>
      <c r="F42" s="29"/>
      <c r="S42" s="20">
        <v>2023</v>
      </c>
      <c r="T42" s="25">
        <f>AVERAGE(D12:D15)</f>
        <v>10.4375</v>
      </c>
      <c r="U42" s="25">
        <f>AVERAGE(D16:D19)</f>
        <v>18.137499999999999</v>
      </c>
      <c r="V42" s="25">
        <f>AVERAGE(D20:D24)</f>
        <v>9.32</v>
      </c>
      <c r="W42" s="25">
        <f>AVERAGE(D25:D28)</f>
        <v>7.7125000000000004</v>
      </c>
      <c r="X42" s="25">
        <f>AVERAGE(D29:D32)</f>
        <v>11.975</v>
      </c>
      <c r="Y42" s="25">
        <f>AVERAGE(D33:D37)</f>
        <v>10.733333333333334</v>
      </c>
      <c r="Z42" s="25"/>
      <c r="AA42" s="25"/>
      <c r="AB42" s="25">
        <f>AVERAGE(D47:D50)</f>
        <v>11.775</v>
      </c>
      <c r="AC42" s="25">
        <f>AVERAGE(D51:D54)</f>
        <v>13.649999999999999</v>
      </c>
      <c r="AD42" s="25">
        <f>AVERAGE(D55:D59)</f>
        <v>16.34</v>
      </c>
      <c r="AE42" s="25">
        <f>AVERAGE(D60:D63)</f>
        <v>22.25</v>
      </c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32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32">
        <v>35</v>
      </c>
      <c r="C46" s="29"/>
      <c r="D46" s="29"/>
      <c r="E46" s="33" t="s">
        <v>29</v>
      </c>
      <c r="F46" s="29"/>
      <c r="S46" s="17" t="s">
        <v>27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4.9131999999999998</v>
      </c>
      <c r="D47" s="31">
        <f>'[1]36'!$D$78</f>
        <v>16</v>
      </c>
      <c r="E47" s="31">
        <f>'[1]36'!$F$78</f>
        <v>20</v>
      </c>
      <c r="F47" s="31">
        <f>'[1]36'!$G$78</f>
        <v>39.61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32">
        <v>37</v>
      </c>
      <c r="C48" s="29">
        <v>4.9131999999999998</v>
      </c>
      <c r="D48" s="29">
        <f>'[1]37'!$D$78</f>
        <v>9</v>
      </c>
      <c r="E48" s="29">
        <f>'[1]37'!$F$78</f>
        <v>12</v>
      </c>
      <c r="F48" s="29">
        <f>'[1]37'!$G$78</f>
        <v>39.61</v>
      </c>
      <c r="S48" s="20">
        <v>2017</v>
      </c>
      <c r="T48" s="21">
        <v>21.016111111111112</v>
      </c>
      <c r="U48" s="21">
        <v>18.556249999999999</v>
      </c>
      <c r="V48" s="21">
        <v>14.935666666666666</v>
      </c>
      <c r="W48" s="21">
        <v>18.135357142857142</v>
      </c>
      <c r="X48" s="21">
        <v>20.127911904761906</v>
      </c>
      <c r="Y48" s="21">
        <v>18.567999999999998</v>
      </c>
      <c r="Z48" s="21">
        <v>22.160666666666668</v>
      </c>
      <c r="AA48" s="21">
        <v>21.080333333333336</v>
      </c>
      <c r="AB48" s="21">
        <v>21.74111111111111</v>
      </c>
      <c r="AC48" s="21">
        <v>21.294750000000001</v>
      </c>
      <c r="AD48" s="21">
        <v>16.6312</v>
      </c>
      <c r="AE48" s="21">
        <v>16.281333333333333</v>
      </c>
      <c r="AF48" s="22">
        <f t="shared" ref="AF48:AF56" si="5">AVERAGE(T48:AE48)</f>
        <v>19.210724272486768</v>
      </c>
    </row>
    <row r="49" spans="2:32" ht="9.9499999999999993" customHeight="1">
      <c r="B49" s="30">
        <v>38</v>
      </c>
      <c r="C49" s="31">
        <v>4.9131999999999998</v>
      </c>
      <c r="D49" s="31">
        <f>'[1]38'!$D$78</f>
        <v>11.6</v>
      </c>
      <c r="E49" s="31">
        <f>'[1]38'!$F$78</f>
        <v>15.2</v>
      </c>
      <c r="F49" s="31">
        <f>'[1]38'!$G$78</f>
        <v>39.89</v>
      </c>
      <c r="S49" s="20">
        <v>2018</v>
      </c>
      <c r="T49" s="21">
        <v>18.909288461538459</v>
      </c>
      <c r="U49" s="21">
        <v>19.325399999999998</v>
      </c>
      <c r="V49" s="21">
        <v>20.574399999999997</v>
      </c>
      <c r="W49" s="21">
        <v>19.937857142857144</v>
      </c>
      <c r="X49" s="21">
        <v>21.058999999999997</v>
      </c>
      <c r="Y49" s="21">
        <v>23.632114285714287</v>
      </c>
      <c r="Z49" s="21">
        <v>24.46022727272727</v>
      </c>
      <c r="AA49" s="21">
        <v>23.623666666666665</v>
      </c>
      <c r="AB49" s="21">
        <v>28.22031746031746</v>
      </c>
      <c r="AC49" s="21">
        <v>27.46442857142857</v>
      </c>
      <c r="AD49" s="21">
        <v>23.973986813186812</v>
      </c>
      <c r="AE49" s="21">
        <v>21.096142857142858</v>
      </c>
      <c r="AF49" s="22">
        <f t="shared" si="5"/>
        <v>22.689735794298297</v>
      </c>
    </row>
    <row r="50" spans="2:32" ht="9.9499999999999993" customHeight="1">
      <c r="B50" s="32">
        <v>39</v>
      </c>
      <c r="C50" s="29">
        <v>4.9131999999999998</v>
      </c>
      <c r="D50" s="29">
        <f>'[1]39'!$D$78</f>
        <v>10.5</v>
      </c>
      <c r="E50" s="29">
        <f>'[1]39'!$F$78</f>
        <v>14.2</v>
      </c>
      <c r="F50" s="29">
        <f>'[1]39'!$G$78</f>
        <v>36.93</v>
      </c>
      <c r="S50" s="20">
        <v>2019</v>
      </c>
      <c r="T50" s="21">
        <v>21.041811652035115</v>
      </c>
      <c r="U50" s="21">
        <v>21.28</v>
      </c>
      <c r="V50" s="21">
        <v>18.615999999999996</v>
      </c>
      <c r="W50" s="21">
        <v>20.375285714285717</v>
      </c>
      <c r="X50" s="21">
        <v>23.04</v>
      </c>
      <c r="Y50" s="21">
        <v>23.971021978021973</v>
      </c>
      <c r="Z50" s="21">
        <v>27.465824175824178</v>
      </c>
      <c r="AA50" s="21">
        <v>29.9788</v>
      </c>
      <c r="AB50" s="21">
        <v>31.899265734265732</v>
      </c>
      <c r="AC50" s="21">
        <v>28.935428571428567</v>
      </c>
      <c r="AD50" s="21">
        <v>23.234999999999999</v>
      </c>
      <c r="AE50" s="21">
        <v>23.858076923076919</v>
      </c>
      <c r="AF50" s="22">
        <f t="shared" si="5"/>
        <v>24.474709562411515</v>
      </c>
    </row>
    <row r="51" spans="2:32" ht="9.9499999999999993" customHeight="1">
      <c r="B51" s="30">
        <v>40</v>
      </c>
      <c r="C51" s="31">
        <v>4.9131999999999998</v>
      </c>
      <c r="D51" s="31">
        <f>'[1]40'!$D$78</f>
        <v>12</v>
      </c>
      <c r="E51" s="31">
        <f>'[1]40'!$F$78</f>
        <v>15.2</v>
      </c>
      <c r="F51" s="31">
        <f>'[1]40'!$G$78</f>
        <v>37</v>
      </c>
      <c r="S51" s="20">
        <v>2020</v>
      </c>
      <c r="T51" s="21">
        <v>24.143999999999998</v>
      </c>
      <c r="U51" s="21">
        <v>21.977999999999998</v>
      </c>
      <c r="V51" s="21">
        <v>23.862500000000001</v>
      </c>
      <c r="W51" s="21">
        <v>35.525999999999996</v>
      </c>
      <c r="X51" s="21">
        <v>36.630000000000003</v>
      </c>
      <c r="Y51" s="21">
        <v>36.412500000000001</v>
      </c>
      <c r="Z51" s="21"/>
      <c r="AA51" s="21">
        <v>30.54</v>
      </c>
      <c r="AB51" s="21">
        <v>30.057500000000001</v>
      </c>
      <c r="AC51" s="21">
        <v>27.864000000000004</v>
      </c>
      <c r="AD51" s="21">
        <v>25.8</v>
      </c>
      <c r="AE51" s="21">
        <v>22.37</v>
      </c>
      <c r="AF51" s="22">
        <f t="shared" si="5"/>
        <v>28.653136363636364</v>
      </c>
    </row>
    <row r="52" spans="2:32" ht="9.9499999999999993" customHeight="1">
      <c r="B52" s="32">
        <v>41</v>
      </c>
      <c r="C52" s="29">
        <v>4.9131999999999998</v>
      </c>
      <c r="D52" s="29">
        <f>'[1]41'!$D$78</f>
        <v>14</v>
      </c>
      <c r="E52" s="29">
        <f>'[1]41'!$F$78</f>
        <v>17.5</v>
      </c>
      <c r="F52" s="29">
        <f>'[1]41'!$G$78</f>
        <v>36</v>
      </c>
      <c r="S52" s="20">
        <v>2021</v>
      </c>
      <c r="T52" s="21">
        <v>23.767499999999998</v>
      </c>
      <c r="U52" s="21">
        <v>20.939999999999998</v>
      </c>
      <c r="V52" s="21">
        <v>22.92</v>
      </c>
      <c r="W52" s="21">
        <v>27.692</v>
      </c>
      <c r="X52" s="21">
        <v>28.362500000000001</v>
      </c>
      <c r="Y52" s="21">
        <v>27.706666666666663</v>
      </c>
      <c r="Z52" s="21"/>
      <c r="AA52" s="21">
        <v>29.31</v>
      </c>
      <c r="AB52" s="21">
        <v>29.606000000000002</v>
      </c>
      <c r="AC52" s="21">
        <v>26.5625</v>
      </c>
      <c r="AD52" s="21">
        <v>25.32</v>
      </c>
      <c r="AE52" s="21">
        <v>26.374000000000002</v>
      </c>
      <c r="AF52" s="22">
        <f t="shared" si="5"/>
        <v>26.232833333333335</v>
      </c>
    </row>
    <row r="53" spans="2:32" ht="9.9499999999999993" customHeight="1">
      <c r="B53" s="30">
        <v>42</v>
      </c>
      <c r="C53" s="31">
        <v>4.9131999999999998</v>
      </c>
      <c r="D53" s="31">
        <f>'[1]42'!$D$78</f>
        <v>14.3</v>
      </c>
      <c r="E53" s="31">
        <f>'[1]42'!$F$78</f>
        <v>18.3</v>
      </c>
      <c r="F53" s="31">
        <f>'[1]42'!$G$78</f>
        <v>35.96</v>
      </c>
      <c r="S53" s="20">
        <v>2022</v>
      </c>
      <c r="T53" s="21">
        <v>24.6</v>
      </c>
      <c r="U53" s="21">
        <v>23.787499999999998</v>
      </c>
      <c r="V53" s="21">
        <v>24.471999999999998</v>
      </c>
      <c r="W53" s="21">
        <v>24.012500000000003</v>
      </c>
      <c r="X53" s="21">
        <v>23.63</v>
      </c>
      <c r="Y53" s="21">
        <v>25.684999999999999</v>
      </c>
      <c r="Z53" s="21"/>
      <c r="AA53" s="21"/>
      <c r="AB53" s="21">
        <v>34.35</v>
      </c>
      <c r="AC53" s="21">
        <v>33.293999999999997</v>
      </c>
      <c r="AD53" s="21">
        <v>28.14</v>
      </c>
      <c r="AE53" s="21">
        <v>28.189999999999998</v>
      </c>
      <c r="AF53" s="22">
        <f t="shared" si="5"/>
        <v>27.016099999999994</v>
      </c>
    </row>
    <row r="54" spans="2:32" ht="9.9499999999999993" customHeight="1">
      <c r="B54" s="32">
        <v>43</v>
      </c>
      <c r="C54" s="29">
        <v>4.9131999999999998</v>
      </c>
      <c r="D54" s="29">
        <f>'[1]43'!$D$78</f>
        <v>14.3</v>
      </c>
      <c r="E54" s="29">
        <f>'[1]43'!$F$78</f>
        <v>18.3</v>
      </c>
      <c r="F54" s="29">
        <f>'[1]43'!$G$78</f>
        <v>35.24</v>
      </c>
      <c r="S54" s="20" t="s">
        <v>15</v>
      </c>
      <c r="T54" s="21">
        <f>MAX(T48:T53)</f>
        <v>24.6</v>
      </c>
      <c r="U54" s="21">
        <f t="shared" ref="U54:AE54" si="6">MAX(U48:U53)</f>
        <v>23.787499999999998</v>
      </c>
      <c r="V54" s="21">
        <f t="shared" si="6"/>
        <v>24.471999999999998</v>
      </c>
      <c r="W54" s="21">
        <f t="shared" si="6"/>
        <v>35.525999999999996</v>
      </c>
      <c r="X54" s="21">
        <f t="shared" si="6"/>
        <v>36.630000000000003</v>
      </c>
      <c r="Y54" s="21">
        <f t="shared" si="6"/>
        <v>36.412500000000001</v>
      </c>
      <c r="Z54" s="21">
        <f t="shared" si="6"/>
        <v>27.465824175824178</v>
      </c>
      <c r="AA54" s="21">
        <f t="shared" si="6"/>
        <v>30.54</v>
      </c>
      <c r="AB54" s="21">
        <f t="shared" si="6"/>
        <v>34.35</v>
      </c>
      <c r="AC54" s="21">
        <f t="shared" si="6"/>
        <v>33.293999999999997</v>
      </c>
      <c r="AD54" s="21">
        <f t="shared" si="6"/>
        <v>28.14</v>
      </c>
      <c r="AE54" s="21">
        <f t="shared" si="6"/>
        <v>28.189999999999998</v>
      </c>
      <c r="AF54" s="22">
        <f t="shared" si="5"/>
        <v>30.283985347985347</v>
      </c>
    </row>
    <row r="55" spans="2:32" ht="9.9499999999999993" customHeight="1">
      <c r="B55" s="30">
        <v>44</v>
      </c>
      <c r="C55" s="31">
        <v>4.9131999999999998</v>
      </c>
      <c r="D55" s="31">
        <f>'[1]44'!$D$78</f>
        <v>14.3</v>
      </c>
      <c r="E55" s="31">
        <f>'[1]44'!$F$78</f>
        <v>18.3</v>
      </c>
      <c r="F55" s="31">
        <f>'[1]44'!$G$78</f>
        <v>33.56</v>
      </c>
      <c r="S55" s="20" t="s">
        <v>16</v>
      </c>
      <c r="T55" s="21">
        <f>MIN(T48:T53)</f>
        <v>18.909288461538459</v>
      </c>
      <c r="U55" s="21">
        <f t="shared" ref="U55:AE55" si="7">MIN(U48:U53)</f>
        <v>18.556249999999999</v>
      </c>
      <c r="V55" s="21">
        <f t="shared" si="7"/>
        <v>14.935666666666666</v>
      </c>
      <c r="W55" s="21">
        <f t="shared" si="7"/>
        <v>18.135357142857142</v>
      </c>
      <c r="X55" s="21">
        <f t="shared" si="7"/>
        <v>20.127911904761906</v>
      </c>
      <c r="Y55" s="21">
        <f t="shared" si="7"/>
        <v>18.567999999999998</v>
      </c>
      <c r="Z55" s="21">
        <f t="shared" si="7"/>
        <v>22.160666666666668</v>
      </c>
      <c r="AA55" s="21">
        <f t="shared" si="7"/>
        <v>21.080333333333336</v>
      </c>
      <c r="AB55" s="21">
        <f t="shared" si="7"/>
        <v>21.74111111111111</v>
      </c>
      <c r="AC55" s="21">
        <f t="shared" si="7"/>
        <v>21.294750000000001</v>
      </c>
      <c r="AD55" s="21">
        <f t="shared" si="7"/>
        <v>16.6312</v>
      </c>
      <c r="AE55" s="21">
        <f t="shared" si="7"/>
        <v>16.281333333333333</v>
      </c>
      <c r="AF55" s="22">
        <f t="shared" si="5"/>
        <v>19.035155718355714</v>
      </c>
    </row>
    <row r="56" spans="2:32" ht="9.9499999999999993" customHeight="1">
      <c r="B56" s="32">
        <v>45</v>
      </c>
      <c r="C56" s="29">
        <v>4.9131999999999998</v>
      </c>
      <c r="D56" s="29">
        <f>'[1]45'!$D$78</f>
        <v>15</v>
      </c>
      <c r="E56" s="29">
        <f>'[1]45'!$F$78</f>
        <v>19</v>
      </c>
      <c r="F56" s="29">
        <f>'[1]45'!$G$78</f>
        <v>31.71</v>
      </c>
      <c r="S56" s="20" t="s">
        <v>17</v>
      </c>
      <c r="T56" s="21">
        <f>AVERAGE(T48:T53)</f>
        <v>22.246451870780778</v>
      </c>
      <c r="U56" s="21">
        <f t="shared" ref="U56:AE56" si="8">AVERAGE(U48:U53)</f>
        <v>20.97785833333333</v>
      </c>
      <c r="V56" s="21">
        <f t="shared" si="8"/>
        <v>20.896761111111108</v>
      </c>
      <c r="W56" s="21">
        <f t="shared" si="8"/>
        <v>24.27983333333334</v>
      </c>
      <c r="X56" s="21">
        <f t="shared" si="8"/>
        <v>25.474901984126983</v>
      </c>
      <c r="Y56" s="21">
        <f t="shared" si="8"/>
        <v>25.995883821733816</v>
      </c>
      <c r="Z56" s="21">
        <f t="shared" si="8"/>
        <v>24.695572705072706</v>
      </c>
      <c r="AA56" s="21">
        <f t="shared" si="8"/>
        <v>26.906560000000002</v>
      </c>
      <c r="AB56" s="21">
        <f t="shared" si="8"/>
        <v>29.312365717615716</v>
      </c>
      <c r="AC56" s="21">
        <f t="shared" si="8"/>
        <v>27.569184523809525</v>
      </c>
      <c r="AD56" s="21">
        <f t="shared" si="8"/>
        <v>23.85003113553114</v>
      </c>
      <c r="AE56" s="21">
        <f t="shared" si="8"/>
        <v>23.028258852258855</v>
      </c>
      <c r="AF56" s="22">
        <f t="shared" si="5"/>
        <v>24.602805282392271</v>
      </c>
    </row>
    <row r="57" spans="2:32" ht="9.9499999999999993" customHeight="1">
      <c r="B57" s="30">
        <v>46</v>
      </c>
      <c r="C57" s="31">
        <v>4.9131999999999998</v>
      </c>
      <c r="D57" s="31">
        <f>'[1]46'!$D$78</f>
        <v>16.399999999999999</v>
      </c>
      <c r="E57" s="31">
        <f>'[1]46'!$F$78</f>
        <v>20.3</v>
      </c>
      <c r="F57" s="31">
        <f>'[1]46'!$G$78</f>
        <v>32.83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32">
        <v>47</v>
      </c>
      <c r="C58" s="29">
        <v>4.9131999999999998</v>
      </c>
      <c r="D58" s="29">
        <f>'[1]47'!$D$78</f>
        <v>16</v>
      </c>
      <c r="E58" s="29">
        <f>'[1]47'!$F$78</f>
        <v>20</v>
      </c>
      <c r="F58" s="29">
        <f>'[1]47'!$G$78</f>
        <v>33.369999999999997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4.9131999999999998</v>
      </c>
      <c r="D59" s="31">
        <f>'[1]48'!$D$78</f>
        <v>20</v>
      </c>
      <c r="E59" s="31">
        <f>'[1]48'!$F$78</f>
        <v>24</v>
      </c>
      <c r="F59" s="31">
        <f>'[1]48'!$G$78</f>
        <v>35.229999999999997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32">
        <v>49</v>
      </c>
      <c r="C60" s="29">
        <v>4.9131999999999998</v>
      </c>
      <c r="D60" s="29">
        <f>'[1]49'!$D$78</f>
        <v>20</v>
      </c>
      <c r="E60" s="29">
        <f>'[1]49'!$F$78</f>
        <v>24</v>
      </c>
      <c r="F60" s="29">
        <f>'[1]49'!$G$78</f>
        <v>36.32</v>
      </c>
      <c r="S60" s="20" t="s">
        <v>18</v>
      </c>
      <c r="T60" s="21">
        <f t="shared" ref="T60:AE62" si="9">T54</f>
        <v>24.6</v>
      </c>
      <c r="U60" s="21">
        <f t="shared" si="9"/>
        <v>23.787499999999998</v>
      </c>
      <c r="V60" s="21">
        <f t="shared" si="9"/>
        <v>24.471999999999998</v>
      </c>
      <c r="W60" s="21">
        <f t="shared" si="9"/>
        <v>35.525999999999996</v>
      </c>
      <c r="X60" s="21">
        <f t="shared" si="9"/>
        <v>36.630000000000003</v>
      </c>
      <c r="Y60" s="21">
        <f t="shared" si="9"/>
        <v>36.412500000000001</v>
      </c>
      <c r="Z60" s="21">
        <f t="shared" si="9"/>
        <v>27.465824175824178</v>
      </c>
      <c r="AA60" s="21">
        <f t="shared" si="9"/>
        <v>30.54</v>
      </c>
      <c r="AB60" s="21">
        <f t="shared" si="9"/>
        <v>34.35</v>
      </c>
      <c r="AC60" s="21">
        <f t="shared" si="9"/>
        <v>33.293999999999997</v>
      </c>
      <c r="AD60" s="21">
        <f t="shared" si="9"/>
        <v>28.14</v>
      </c>
      <c r="AE60" s="21">
        <f t="shared" si="9"/>
        <v>28.189999999999998</v>
      </c>
      <c r="AF60" s="18"/>
    </row>
    <row r="61" spans="2:32" ht="9.9499999999999993" customHeight="1">
      <c r="B61" s="30">
        <v>50</v>
      </c>
      <c r="C61" s="31">
        <v>4.9131999999999998</v>
      </c>
      <c r="D61" s="31">
        <f>'[1]50'!$D$78</f>
        <v>21</v>
      </c>
      <c r="E61" s="31">
        <f>'[1]50'!$F$78</f>
        <v>25</v>
      </c>
      <c r="F61" s="31">
        <f>'[1]50'!$G$78</f>
        <v>36.42</v>
      </c>
      <c r="S61" s="20"/>
      <c r="T61" s="21">
        <f t="shared" si="9"/>
        <v>18.909288461538459</v>
      </c>
      <c r="U61" s="21">
        <f t="shared" si="9"/>
        <v>18.556249999999999</v>
      </c>
      <c r="V61" s="21">
        <f t="shared" si="9"/>
        <v>14.935666666666666</v>
      </c>
      <c r="W61" s="21">
        <f t="shared" si="9"/>
        <v>18.135357142857142</v>
      </c>
      <c r="X61" s="21">
        <f t="shared" si="9"/>
        <v>20.127911904761906</v>
      </c>
      <c r="Y61" s="21">
        <f t="shared" si="9"/>
        <v>18.567999999999998</v>
      </c>
      <c r="Z61" s="21">
        <f t="shared" si="9"/>
        <v>22.160666666666668</v>
      </c>
      <c r="AA61" s="21">
        <f t="shared" si="9"/>
        <v>21.080333333333336</v>
      </c>
      <c r="AB61" s="21">
        <f t="shared" si="9"/>
        <v>21.74111111111111</v>
      </c>
      <c r="AC61" s="21">
        <f t="shared" si="9"/>
        <v>21.294750000000001</v>
      </c>
      <c r="AD61" s="21">
        <f t="shared" si="9"/>
        <v>16.6312</v>
      </c>
      <c r="AE61" s="21">
        <f t="shared" si="9"/>
        <v>16.281333333333333</v>
      </c>
      <c r="AF61" s="18"/>
    </row>
    <row r="62" spans="2:32" ht="9.9499999999999993" customHeight="1">
      <c r="B62" s="32">
        <v>51</v>
      </c>
      <c r="C62" s="29">
        <v>4.9131999999999998</v>
      </c>
      <c r="D62" s="29">
        <f>'[1]51'!$D$78</f>
        <v>24</v>
      </c>
      <c r="E62" s="29">
        <f>'[1]51'!$F$78</f>
        <v>26.5</v>
      </c>
      <c r="F62" s="29">
        <f>'[1]51'!$G$78</f>
        <v>34.07</v>
      </c>
      <c r="S62" s="23" t="str">
        <f>S56</f>
        <v>Promedio 2017 - 2022</v>
      </c>
      <c r="T62" s="24">
        <f t="shared" si="9"/>
        <v>22.246451870780778</v>
      </c>
      <c r="U62" s="24">
        <f t="shared" si="9"/>
        <v>20.97785833333333</v>
      </c>
      <c r="V62" s="24">
        <f t="shared" si="9"/>
        <v>20.896761111111108</v>
      </c>
      <c r="W62" s="24">
        <f t="shared" si="9"/>
        <v>24.27983333333334</v>
      </c>
      <c r="X62" s="24">
        <f t="shared" si="9"/>
        <v>25.474901984126983</v>
      </c>
      <c r="Y62" s="24">
        <f t="shared" si="9"/>
        <v>25.995883821733816</v>
      </c>
      <c r="Z62" s="24">
        <f t="shared" si="9"/>
        <v>24.695572705072706</v>
      </c>
      <c r="AA62" s="24">
        <f t="shared" si="9"/>
        <v>26.906560000000002</v>
      </c>
      <c r="AB62" s="24">
        <f t="shared" si="9"/>
        <v>29.312365717615716</v>
      </c>
      <c r="AC62" s="24">
        <f t="shared" si="9"/>
        <v>27.569184523809525</v>
      </c>
      <c r="AD62" s="24">
        <f t="shared" si="9"/>
        <v>23.85003113553114</v>
      </c>
      <c r="AE62" s="24">
        <f t="shared" si="9"/>
        <v>23.028258852258855</v>
      </c>
      <c r="AF62" s="18"/>
    </row>
    <row r="63" spans="2:32" ht="9.9499999999999993" customHeight="1">
      <c r="B63" s="30">
        <v>52</v>
      </c>
      <c r="C63" s="31">
        <v>4.9131999999999998</v>
      </c>
      <c r="D63" s="31">
        <f>'[1]52'!$D$78</f>
        <v>24</v>
      </c>
      <c r="E63" s="31">
        <f>'[1]52'!$F$78</f>
        <v>26.5</v>
      </c>
      <c r="F63" s="31">
        <f>'[1]52'!$G$78</f>
        <v>34.380000000000003</v>
      </c>
      <c r="S63" s="20">
        <v>2023</v>
      </c>
      <c r="T63" s="25">
        <f>AVERAGE(F12:F15)</f>
        <v>27.03</v>
      </c>
      <c r="U63" s="25">
        <f>AVERAGE(F16:F19)</f>
        <v>33.1</v>
      </c>
      <c r="V63" s="25">
        <f>AVERAGE(F20:F24)</f>
        <v>31.798000000000002</v>
      </c>
      <c r="W63" s="25">
        <f>AVERAGE(F25:F28)</f>
        <v>26.150000000000002</v>
      </c>
      <c r="X63" s="25">
        <f>AVERAGE(F29:F32)</f>
        <v>28.462499999999999</v>
      </c>
      <c r="Y63" s="25">
        <f>AVERAGE(F33:F37)</f>
        <v>30.623333333333335</v>
      </c>
      <c r="Z63" s="25"/>
      <c r="AA63" s="25"/>
      <c r="AB63" s="25">
        <f>AVERAGE(F47:F50)</f>
        <v>39.01</v>
      </c>
      <c r="AC63" s="25">
        <f>AVERAGE(F51:F54)</f>
        <v>36.050000000000004</v>
      </c>
      <c r="AD63" s="25">
        <f>AVERAGE(F55:F59)</f>
        <v>33.339999999999996</v>
      </c>
      <c r="AE63" s="25">
        <f>AVERAGE(F60:F63)</f>
        <v>35.297499999999999</v>
      </c>
      <c r="AF63" s="18"/>
    </row>
    <row r="64" spans="2:32" ht="15" customHeight="1">
      <c r="B64"/>
      <c r="C64"/>
      <c r="D64"/>
      <c r="E64"/>
      <c r="F64"/>
    </row>
    <row r="65" spans="2:31">
      <c r="B65"/>
      <c r="C65"/>
      <c r="D65"/>
      <c r="E65"/>
      <c r="F65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R69" s="15">
        <f t="shared" ref="R69:R100" si="10">(D12-C12)/C12</f>
        <v>0.32296670194577876</v>
      </c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R70" s="15">
        <f t="shared" si="10"/>
        <v>0.83180004884800141</v>
      </c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si="10"/>
        <v>1.1879833916795572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R72" s="15">
        <f t="shared" si="10"/>
        <v>2.15476675079378</v>
      </c>
      <c r="S72" s="26"/>
    </row>
    <row r="73" spans="2:31">
      <c r="R73" s="15">
        <f t="shared" si="10"/>
        <v>2.714483432386225</v>
      </c>
      <c r="S73" s="26"/>
    </row>
    <row r="74" spans="2:31">
      <c r="R74" s="15">
        <f t="shared" si="10"/>
        <v>3.1317267768460475</v>
      </c>
      <c r="S74" s="26"/>
    </row>
    <row r="75" spans="2:31">
      <c r="R75" s="15">
        <f t="shared" si="10"/>
        <v>2.8671334364568919</v>
      </c>
    </row>
    <row r="76" spans="2:31">
      <c r="R76" s="15">
        <f t="shared" si="10"/>
        <v>2.0530000814133356</v>
      </c>
    </row>
    <row r="77" spans="2:31">
      <c r="R77" s="15">
        <f t="shared" si="10"/>
        <v>2.2565334201742249</v>
      </c>
    </row>
    <row r="78" spans="2:31">
      <c r="R78" s="15">
        <f t="shared" si="10"/>
        <v>2.0937067491655132</v>
      </c>
    </row>
    <row r="79" spans="2:31">
      <c r="R79" s="15">
        <f t="shared" si="10"/>
        <v>3.8020027680534044E-2</v>
      </c>
    </row>
    <row r="80" spans="2:31">
      <c r="R80" s="15">
        <f t="shared" si="10"/>
        <v>3.8020027680534044E-2</v>
      </c>
    </row>
    <row r="81" spans="18:18">
      <c r="R81" s="15">
        <f t="shared" si="10"/>
        <v>5.8373361556623059E-2</v>
      </c>
    </row>
    <row r="82" spans="18:18">
      <c r="R82" s="15">
        <f t="shared" si="10"/>
        <v>3.8020027680534044E-2</v>
      </c>
    </row>
    <row r="83" spans="18:18">
      <c r="R83" s="15">
        <f t="shared" si="10"/>
        <v>0.47561670601644557</v>
      </c>
    </row>
    <row r="84" spans="18:18">
      <c r="R84" s="15">
        <f t="shared" si="10"/>
        <v>0.73003337946755686</v>
      </c>
    </row>
    <row r="85" spans="18:18">
      <c r="R85" s="15">
        <f t="shared" si="10"/>
        <v>1.0353333876088904</v>
      </c>
    </row>
    <row r="86" spans="18:18">
      <c r="R86" s="15">
        <f t="shared" si="10"/>
        <v>1.320280061874135</v>
      </c>
    </row>
    <row r="87" spans="18:18">
      <c r="R87" s="15">
        <f t="shared" si="10"/>
        <v>1.4424000651306685</v>
      </c>
    </row>
    <row r="88" spans="18:18">
      <c r="R88" s="15">
        <f t="shared" si="10"/>
        <v>1.2388667263697795</v>
      </c>
    </row>
    <row r="89" spans="18:18">
      <c r="R89" s="15">
        <f t="shared" si="10"/>
        <v>1.7477000732720021</v>
      </c>
    </row>
    <row r="90" spans="18:18">
      <c r="R90" s="15">
        <f t="shared" si="10"/>
        <v>1.0353333876088904</v>
      </c>
    </row>
    <row r="91" spans="18:18">
      <c r="R91" s="15">
        <f t="shared" si="10"/>
        <v>1.2388667263697795</v>
      </c>
    </row>
    <row r="92" spans="18:18">
      <c r="R92" s="15">
        <f t="shared" si="10"/>
        <v>1.2795733941219571</v>
      </c>
    </row>
    <row r="93" spans="18:18">
      <c r="R93" s="15" t="e">
        <f t="shared" si="10"/>
        <v>#DIV/0!</v>
      </c>
    </row>
    <row r="94" spans="18:18">
      <c r="R94" s="15" t="e">
        <f t="shared" si="10"/>
        <v>#DIV/0!</v>
      </c>
    </row>
    <row r="95" spans="18:18">
      <c r="R95" s="15" t="e">
        <f t="shared" si="10"/>
        <v>#DIV/0!</v>
      </c>
    </row>
    <row r="96" spans="18:18">
      <c r="R96" s="15" t="e">
        <f t="shared" si="10"/>
        <v>#DIV/0!</v>
      </c>
    </row>
    <row r="97" spans="18:18">
      <c r="R97" s="15" t="e">
        <f t="shared" si="10"/>
        <v>#DIV/0!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ref="R101:R120" si="11">(D44-C44)/C44</f>
        <v>#DIV/0!</v>
      </c>
    </row>
    <row r="102" spans="18:18">
      <c r="R102" s="15" t="e">
        <f t="shared" si="11"/>
        <v>#DIV/0!</v>
      </c>
    </row>
    <row r="103" spans="18:18">
      <c r="R103" s="15" t="e">
        <f t="shared" si="11"/>
        <v>#DIV/0!</v>
      </c>
    </row>
    <row r="104" spans="18:18">
      <c r="R104" s="15">
        <f t="shared" si="11"/>
        <v>2.2565334201742249</v>
      </c>
    </row>
    <row r="105" spans="18:18">
      <c r="R105" s="15">
        <f t="shared" si="11"/>
        <v>0.83180004884800141</v>
      </c>
    </row>
    <row r="106" spans="18:18">
      <c r="R106" s="15">
        <f t="shared" si="11"/>
        <v>1.3609867296263127</v>
      </c>
    </row>
    <row r="107" spans="18:18">
      <c r="R107" s="15">
        <f t="shared" si="11"/>
        <v>1.137100056989335</v>
      </c>
    </row>
    <row r="108" spans="18:18">
      <c r="R108" s="15">
        <f t="shared" si="11"/>
        <v>1.4424000651306685</v>
      </c>
    </row>
    <row r="109" spans="18:18">
      <c r="R109" s="15">
        <f t="shared" si="11"/>
        <v>1.8494667426524465</v>
      </c>
    </row>
    <row r="110" spans="18:18">
      <c r="R110" s="15">
        <f t="shared" si="11"/>
        <v>1.9105267442807135</v>
      </c>
    </row>
    <row r="111" spans="18:18">
      <c r="R111" s="15">
        <f t="shared" si="11"/>
        <v>1.9105267442807135</v>
      </c>
    </row>
    <row r="112" spans="18:18">
      <c r="R112" s="15">
        <f t="shared" si="11"/>
        <v>1.9105267442807135</v>
      </c>
    </row>
    <row r="113" spans="18:18">
      <c r="R113" s="15">
        <f t="shared" si="11"/>
        <v>2.0530000814133356</v>
      </c>
    </row>
    <row r="114" spans="18:18">
      <c r="R114" s="15">
        <f t="shared" si="11"/>
        <v>2.3379467556785798</v>
      </c>
    </row>
    <row r="115" spans="18:18">
      <c r="R115" s="15">
        <f t="shared" si="11"/>
        <v>2.2565334201742249</v>
      </c>
    </row>
    <row r="116" spans="18:18">
      <c r="R116" s="15">
        <f t="shared" si="11"/>
        <v>3.0706667752177808</v>
      </c>
    </row>
    <row r="117" spans="18:18">
      <c r="R117" s="15">
        <f t="shared" si="11"/>
        <v>3.0706667752177808</v>
      </c>
    </row>
    <row r="118" spans="18:18">
      <c r="R118" s="15">
        <f t="shared" si="11"/>
        <v>3.2742001139786701</v>
      </c>
    </row>
    <row r="119" spans="18:18">
      <c r="R119" s="15">
        <f t="shared" si="11"/>
        <v>3.8848001302613371</v>
      </c>
    </row>
    <row r="120" spans="18:18">
      <c r="R120" s="15">
        <f t="shared" si="11"/>
        <v>3.8848001302613371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Laura Gil López</cp:lastModifiedBy>
  <cp:lastPrinted>2023-02-21T09:59:32Z</cp:lastPrinted>
  <dcterms:created xsi:type="dcterms:W3CDTF">2020-02-25T07:23:09Z</dcterms:created>
  <dcterms:modified xsi:type="dcterms:W3CDTF">2024-01-02T13:36:55Z</dcterms:modified>
</cp:coreProperties>
</file>