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FICHAS PRODUCTOS\FIN DE CAMPAÑA\"/>
    </mc:Choice>
  </mc:AlternateContent>
  <bookViews>
    <workbookView xWindow="0" yWindow="0" windowWidth="19440" windowHeight="7650"/>
  </bookViews>
  <sheets>
    <sheet name="Cereza 24_26" sheetId="4" r:id="rId1"/>
    <sheet name="Cereza 26_28" sheetId="5" r:id="rId2"/>
    <sheet name="Cereza 28_30" sheetId="6" r:id="rId3"/>
    <sheet name="Cereza 30+" sheetId="7" r:id="rId4"/>
  </sheets>
  <externalReferences>
    <externalReference r:id="rId5"/>
  </externalReferences>
  <definedNames>
    <definedName name="_xlnm.Print_Area" localSheetId="0">'Cereza 24_26'!$A$1:$M$65</definedName>
    <definedName name="_xlnm.Print_Area" localSheetId="1">'Cereza 26_28'!$A$1:$M$65</definedName>
    <definedName name="_xlnm.Print_Area" localSheetId="2">'Cereza 28_30'!$A$1:$M$65</definedName>
    <definedName name="_xlnm.Print_Area" localSheetId="3">'Cereza 30+'!$A$1:$M$65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7" l="1"/>
  <c r="AE62" i="7" s="1"/>
  <c r="E41" i="7"/>
  <c r="D41" i="7"/>
  <c r="AE41" i="7" s="1"/>
  <c r="F41" i="6"/>
  <c r="AE62" i="6" s="1"/>
  <c r="E41" i="6"/>
  <c r="D41" i="6"/>
  <c r="AE41" i="6" s="1"/>
  <c r="AE41" i="5"/>
  <c r="F41" i="5"/>
  <c r="AE62" i="5" s="1"/>
  <c r="E41" i="5"/>
  <c r="D41" i="5"/>
  <c r="F41" i="4"/>
  <c r="AE62" i="4" s="1"/>
  <c r="E41" i="4"/>
  <c r="D41" i="4"/>
  <c r="AE41" i="4" s="1"/>
  <c r="F40" i="4" l="1"/>
  <c r="AD62" i="4" s="1"/>
  <c r="E40" i="4"/>
  <c r="D40" i="4"/>
  <c r="AD41" i="4" s="1"/>
  <c r="F40" i="5"/>
  <c r="AD62" i="5" s="1"/>
  <c r="E40" i="5"/>
  <c r="D40" i="5"/>
  <c r="AD41" i="5" s="1"/>
  <c r="F40" i="6"/>
  <c r="AD62" i="6" s="1"/>
  <c r="E40" i="6"/>
  <c r="D40" i="6"/>
  <c r="AD41" i="6" s="1"/>
  <c r="F40" i="7"/>
  <c r="AD62" i="7" s="1"/>
  <c r="E40" i="7"/>
  <c r="D40" i="7"/>
  <c r="AD41" i="7" s="1"/>
  <c r="F39" i="7" l="1"/>
  <c r="AC62" i="7" s="1"/>
  <c r="E39" i="7"/>
  <c r="D39" i="7"/>
  <c r="AC41" i="7" s="1"/>
  <c r="F39" i="6"/>
  <c r="AC62" i="6" s="1"/>
  <c r="E39" i="6"/>
  <c r="D39" i="6"/>
  <c r="AC41" i="6" s="1"/>
  <c r="F39" i="5"/>
  <c r="AC62" i="5" s="1"/>
  <c r="E39" i="5"/>
  <c r="D39" i="5"/>
  <c r="AC41" i="5" s="1"/>
  <c r="F39" i="4"/>
  <c r="AC62" i="4" s="1"/>
  <c r="E39" i="4"/>
  <c r="D39" i="4"/>
  <c r="AC41" i="4" s="1"/>
  <c r="F38" i="7" l="1"/>
  <c r="AB62" i="7" s="1"/>
  <c r="E38" i="7"/>
  <c r="D38" i="7"/>
  <c r="AB41" i="7" s="1"/>
  <c r="F38" i="6"/>
  <c r="AB62" i="6" s="1"/>
  <c r="E38" i="6"/>
  <c r="D38" i="6"/>
  <c r="AB41" i="6" s="1"/>
  <c r="F38" i="5"/>
  <c r="AB62" i="5" s="1"/>
  <c r="E38" i="5"/>
  <c r="D38" i="5"/>
  <c r="AB41" i="5" s="1"/>
  <c r="F38" i="4"/>
  <c r="AB62" i="4" s="1"/>
  <c r="E38" i="4"/>
  <c r="D38" i="4"/>
  <c r="AB41" i="4" s="1"/>
  <c r="F37" i="7" l="1"/>
  <c r="AA62" i="7" s="1"/>
  <c r="E37" i="7"/>
  <c r="D37" i="7"/>
  <c r="AA41" i="7" s="1"/>
  <c r="F37" i="6"/>
  <c r="AA62" i="6" s="1"/>
  <c r="E37" i="6"/>
  <c r="D37" i="6"/>
  <c r="AA41" i="6" s="1"/>
  <c r="F37" i="5"/>
  <c r="AA62" i="5" s="1"/>
  <c r="E37" i="5"/>
  <c r="D37" i="5"/>
  <c r="AA41" i="5" s="1"/>
  <c r="F37" i="4" l="1"/>
  <c r="AA62" i="4" s="1"/>
  <c r="E37" i="4"/>
  <c r="D37" i="4"/>
  <c r="AA41" i="4" s="1"/>
  <c r="F36" i="7" l="1"/>
  <c r="Z62" i="7" s="1"/>
  <c r="E36" i="7"/>
  <c r="D36" i="7"/>
  <c r="Z41" i="7" s="1"/>
  <c r="F36" i="6"/>
  <c r="Z62" i="6" s="1"/>
  <c r="E36" i="6"/>
  <c r="D36" i="6"/>
  <c r="Z41" i="6" s="1"/>
  <c r="F36" i="5"/>
  <c r="Z62" i="5" s="1"/>
  <c r="E36" i="5"/>
  <c r="D36" i="5"/>
  <c r="Z41" i="5" s="1"/>
  <c r="F36" i="4" l="1"/>
  <c r="Z62" i="4" s="1"/>
  <c r="E36" i="4"/>
  <c r="D36" i="4"/>
  <c r="Z41" i="4" s="1"/>
  <c r="F35" i="5" l="1"/>
  <c r="Y62" i="5" s="1"/>
  <c r="E35" i="5"/>
  <c r="D35" i="5"/>
  <c r="Y41" i="5" s="1"/>
  <c r="F35" i="6"/>
  <c r="Y62" i="6" s="1"/>
  <c r="E35" i="6"/>
  <c r="D35" i="6"/>
  <c r="Y41" i="6" s="1"/>
  <c r="F35" i="7"/>
  <c r="Y62" i="7" s="1"/>
  <c r="E35" i="7"/>
  <c r="D35" i="7"/>
  <c r="Y41" i="7" s="1"/>
  <c r="F35" i="4"/>
  <c r="Y62" i="4" s="1"/>
  <c r="E35" i="4"/>
  <c r="D35" i="4"/>
  <c r="Y41" i="4" s="1"/>
  <c r="F34" i="4"/>
  <c r="X62" i="4" s="1"/>
  <c r="F34" i="7" l="1"/>
  <c r="X62" i="7" s="1"/>
  <c r="F33" i="7"/>
  <c r="W62" i="7" s="1"/>
  <c r="E34" i="7"/>
  <c r="E33" i="7"/>
  <c r="D34" i="7"/>
  <c r="X41" i="7" s="1"/>
  <c r="D33" i="7"/>
  <c r="W41" i="7" s="1"/>
  <c r="F34" i="6"/>
  <c r="X62" i="6" s="1"/>
  <c r="F33" i="6"/>
  <c r="W62" i="6" s="1"/>
  <c r="E34" i="6"/>
  <c r="E33" i="6"/>
  <c r="D34" i="6"/>
  <c r="X41" i="6" s="1"/>
  <c r="D33" i="6"/>
  <c r="W41" i="6" s="1"/>
  <c r="F34" i="5"/>
  <c r="X62" i="5" s="1"/>
  <c r="F33" i="5"/>
  <c r="W62" i="5" s="1"/>
  <c r="E34" i="5"/>
  <c r="E33" i="5"/>
  <c r="D34" i="5"/>
  <c r="X41" i="5" s="1"/>
  <c r="D33" i="5"/>
  <c r="W41" i="5" s="1"/>
  <c r="E34" i="4"/>
  <c r="E33" i="4"/>
  <c r="D34" i="4"/>
  <c r="X41" i="4" s="1"/>
  <c r="D33" i="4"/>
  <c r="W41" i="4" s="1"/>
  <c r="E32" i="4" l="1"/>
  <c r="D32" i="4"/>
  <c r="V41" i="4" s="1"/>
  <c r="F32" i="5"/>
  <c r="V62" i="5" s="1"/>
  <c r="E32" i="5"/>
  <c r="D32" i="5"/>
  <c r="V41" i="5" s="1"/>
  <c r="F32" i="6"/>
  <c r="V62" i="6" s="1"/>
  <c r="E32" i="6"/>
  <c r="D32" i="6"/>
  <c r="V41" i="6" s="1"/>
  <c r="E32" i="7"/>
  <c r="D32" i="7"/>
  <c r="V41" i="7" l="1"/>
  <c r="R90" i="7"/>
  <c r="E31" i="7"/>
  <c r="D31" i="7"/>
  <c r="U41" i="7" s="1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92" i="7"/>
  <c r="R91" i="7"/>
  <c r="R88" i="7"/>
  <c r="R87" i="7"/>
  <c r="R86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S61" i="7"/>
  <c r="W60" i="7"/>
  <c r="AE55" i="7"/>
  <c r="AE61" i="7" s="1"/>
  <c r="AD55" i="7"/>
  <c r="AD61" i="7" s="1"/>
  <c r="AC55" i="7"/>
  <c r="AC61" i="7" s="1"/>
  <c r="AB55" i="7"/>
  <c r="AB61" i="7" s="1"/>
  <c r="AA55" i="7"/>
  <c r="AA61" i="7" s="1"/>
  <c r="Z55" i="7"/>
  <c r="Z61" i="7" s="1"/>
  <c r="Y55" i="7"/>
  <c r="Y61" i="7" s="1"/>
  <c r="X55" i="7"/>
  <c r="X61" i="7" s="1"/>
  <c r="W55" i="7"/>
  <c r="W61" i="7" s="1"/>
  <c r="V55" i="7"/>
  <c r="V61" i="7" s="1"/>
  <c r="U55" i="7"/>
  <c r="U61" i="7" s="1"/>
  <c r="T55" i="7"/>
  <c r="T61" i="7" s="1"/>
  <c r="AE54" i="7"/>
  <c r="AE60" i="7" s="1"/>
  <c r="AD54" i="7"/>
  <c r="AD60" i="7" s="1"/>
  <c r="AC54" i="7"/>
  <c r="AC60" i="7" s="1"/>
  <c r="AB54" i="7"/>
  <c r="AB60" i="7" s="1"/>
  <c r="AA54" i="7"/>
  <c r="AA60" i="7" s="1"/>
  <c r="Z54" i="7"/>
  <c r="Z60" i="7" s="1"/>
  <c r="Y54" i="7"/>
  <c r="Y60" i="7" s="1"/>
  <c r="X54" i="7"/>
  <c r="X60" i="7" s="1"/>
  <c r="W54" i="7"/>
  <c r="V54" i="7"/>
  <c r="V60" i="7" s="1"/>
  <c r="U54" i="7"/>
  <c r="U60" i="7" s="1"/>
  <c r="T54" i="7"/>
  <c r="AE53" i="7"/>
  <c r="AE59" i="7" s="1"/>
  <c r="AD53" i="7"/>
  <c r="AD59" i="7" s="1"/>
  <c r="AC53" i="7"/>
  <c r="AC59" i="7" s="1"/>
  <c r="AB53" i="7"/>
  <c r="AB59" i="7" s="1"/>
  <c r="AA53" i="7"/>
  <c r="AA59" i="7" s="1"/>
  <c r="Z53" i="7"/>
  <c r="Z59" i="7" s="1"/>
  <c r="Y53" i="7"/>
  <c r="Y59" i="7" s="1"/>
  <c r="X53" i="7"/>
  <c r="X59" i="7" s="1"/>
  <c r="W53" i="7"/>
  <c r="W59" i="7" s="1"/>
  <c r="V53" i="7"/>
  <c r="V59" i="7" s="1"/>
  <c r="U53" i="7"/>
  <c r="U59" i="7" s="1"/>
  <c r="T53" i="7"/>
  <c r="AF52" i="7"/>
  <c r="AF51" i="7"/>
  <c r="AF50" i="7"/>
  <c r="AF49" i="7"/>
  <c r="AF48" i="7"/>
  <c r="AF47" i="7"/>
  <c r="S40" i="7"/>
  <c r="AC38" i="7"/>
  <c r="AD34" i="7"/>
  <c r="AD40" i="7" s="1"/>
  <c r="AC34" i="7"/>
  <c r="AC40" i="7" s="1"/>
  <c r="AB34" i="7"/>
  <c r="AB40" i="7" s="1"/>
  <c r="AA34" i="7"/>
  <c r="AA40" i="7" s="1"/>
  <c r="Z34" i="7"/>
  <c r="Z40" i="7" s="1"/>
  <c r="Y34" i="7"/>
  <c r="Y40" i="7" s="1"/>
  <c r="X34" i="7"/>
  <c r="X40" i="7" s="1"/>
  <c r="W34" i="7"/>
  <c r="W40" i="7" s="1"/>
  <c r="V34" i="7"/>
  <c r="V40" i="7" s="1"/>
  <c r="U34" i="7"/>
  <c r="U40" i="7" s="1"/>
  <c r="AD33" i="7"/>
  <c r="AD39" i="7" s="1"/>
  <c r="AC33" i="7"/>
  <c r="AC39" i="7" s="1"/>
  <c r="AB33" i="7"/>
  <c r="AB39" i="7" s="1"/>
  <c r="AA33" i="7"/>
  <c r="AA39" i="7" s="1"/>
  <c r="Z33" i="7"/>
  <c r="Z39" i="7" s="1"/>
  <c r="Y33" i="7"/>
  <c r="Y39" i="7" s="1"/>
  <c r="X33" i="7"/>
  <c r="X39" i="7" s="1"/>
  <c r="W33" i="7"/>
  <c r="W39" i="7" s="1"/>
  <c r="V33" i="7"/>
  <c r="V39" i="7" s="1"/>
  <c r="U33" i="7"/>
  <c r="U39" i="7" s="1"/>
  <c r="AD32" i="7"/>
  <c r="AD38" i="7" s="1"/>
  <c r="AC32" i="7"/>
  <c r="AB32" i="7"/>
  <c r="AB38" i="7" s="1"/>
  <c r="AA32" i="7"/>
  <c r="AA38" i="7" s="1"/>
  <c r="Z32" i="7"/>
  <c r="Z38" i="7" s="1"/>
  <c r="Y32" i="7"/>
  <c r="Y38" i="7" s="1"/>
  <c r="X32" i="7"/>
  <c r="X38" i="7" s="1"/>
  <c r="W32" i="7"/>
  <c r="W38" i="7" s="1"/>
  <c r="V32" i="7"/>
  <c r="V38" i="7" s="1"/>
  <c r="U32" i="7"/>
  <c r="U38" i="7" s="1"/>
  <c r="AF31" i="7"/>
  <c r="AF30" i="7"/>
  <c r="AF29" i="7"/>
  <c r="AF28" i="7"/>
  <c r="AF27" i="7"/>
  <c r="E31" i="6"/>
  <c r="D31" i="6"/>
  <c r="U41" i="6" s="1"/>
  <c r="R118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5" i="6"/>
  <c r="R104" i="6"/>
  <c r="R103" i="6"/>
  <c r="R102" i="6"/>
  <c r="R101" i="6"/>
  <c r="R100" i="6"/>
  <c r="R99" i="6"/>
  <c r="R98" i="6"/>
  <c r="R97" i="6"/>
  <c r="R96" i="6"/>
  <c r="R95" i="6"/>
  <c r="R94" i="6"/>
  <c r="R93" i="6"/>
  <c r="R92" i="6"/>
  <c r="R91" i="6"/>
  <c r="R90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V61" i="6"/>
  <c r="S61" i="6"/>
  <c r="AE55" i="6"/>
  <c r="AE61" i="6" s="1"/>
  <c r="AD55" i="6"/>
  <c r="AD61" i="6" s="1"/>
  <c r="AC55" i="6"/>
  <c r="AC61" i="6" s="1"/>
  <c r="AB55" i="6"/>
  <c r="AB61" i="6" s="1"/>
  <c r="AA55" i="6"/>
  <c r="AA61" i="6" s="1"/>
  <c r="Z55" i="6"/>
  <c r="Z61" i="6" s="1"/>
  <c r="Y55" i="6"/>
  <c r="Y61" i="6" s="1"/>
  <c r="X55" i="6"/>
  <c r="X61" i="6" s="1"/>
  <c r="W55" i="6"/>
  <c r="W61" i="6" s="1"/>
  <c r="V55" i="6"/>
  <c r="U55" i="6"/>
  <c r="U61" i="6" s="1"/>
  <c r="T55" i="6"/>
  <c r="AE54" i="6"/>
  <c r="AE60" i="6" s="1"/>
  <c r="AD54" i="6"/>
  <c r="AD60" i="6" s="1"/>
  <c r="AC54" i="6"/>
  <c r="AC60" i="6" s="1"/>
  <c r="AB54" i="6"/>
  <c r="AB60" i="6" s="1"/>
  <c r="AA54" i="6"/>
  <c r="AA60" i="6" s="1"/>
  <c r="Z54" i="6"/>
  <c r="Z60" i="6" s="1"/>
  <c r="Y54" i="6"/>
  <c r="Y60" i="6" s="1"/>
  <c r="X54" i="6"/>
  <c r="X60" i="6" s="1"/>
  <c r="W54" i="6"/>
  <c r="W60" i="6" s="1"/>
  <c r="V54" i="6"/>
  <c r="V60" i="6" s="1"/>
  <c r="U54" i="6"/>
  <c r="U60" i="6" s="1"/>
  <c r="T54" i="6"/>
  <c r="AE53" i="6"/>
  <c r="AE59" i="6" s="1"/>
  <c r="AD53" i="6"/>
  <c r="AD59" i="6" s="1"/>
  <c r="AC53" i="6"/>
  <c r="AC59" i="6" s="1"/>
  <c r="AB53" i="6"/>
  <c r="AB59" i="6" s="1"/>
  <c r="AA53" i="6"/>
  <c r="AA59" i="6" s="1"/>
  <c r="Z53" i="6"/>
  <c r="Z59" i="6" s="1"/>
  <c r="Y53" i="6"/>
  <c r="Y59" i="6" s="1"/>
  <c r="X53" i="6"/>
  <c r="X59" i="6" s="1"/>
  <c r="W53" i="6"/>
  <c r="W59" i="6" s="1"/>
  <c r="V53" i="6"/>
  <c r="V59" i="6" s="1"/>
  <c r="U53" i="6"/>
  <c r="U59" i="6" s="1"/>
  <c r="T53" i="6"/>
  <c r="AF52" i="6"/>
  <c r="AF51" i="6"/>
  <c r="AF50" i="6"/>
  <c r="AF49" i="6"/>
  <c r="AF48" i="6"/>
  <c r="AF47" i="6"/>
  <c r="S40" i="6"/>
  <c r="AD34" i="6"/>
  <c r="AD40" i="6" s="1"/>
  <c r="AC34" i="6"/>
  <c r="AC40" i="6" s="1"/>
  <c r="AB34" i="6"/>
  <c r="AB40" i="6" s="1"/>
  <c r="AA34" i="6"/>
  <c r="AA40" i="6" s="1"/>
  <c r="Z34" i="6"/>
  <c r="Z40" i="6" s="1"/>
  <c r="Y34" i="6"/>
  <c r="Y40" i="6" s="1"/>
  <c r="X34" i="6"/>
  <c r="X40" i="6" s="1"/>
  <c r="W34" i="6"/>
  <c r="W40" i="6" s="1"/>
  <c r="V34" i="6"/>
  <c r="V40" i="6" s="1"/>
  <c r="U34" i="6"/>
  <c r="AD33" i="6"/>
  <c r="AD39" i="6" s="1"/>
  <c r="AC33" i="6"/>
  <c r="AC39" i="6" s="1"/>
  <c r="AB33" i="6"/>
  <c r="AB39" i="6" s="1"/>
  <c r="AA33" i="6"/>
  <c r="AA39" i="6" s="1"/>
  <c r="Z33" i="6"/>
  <c r="Z39" i="6" s="1"/>
  <c r="Y33" i="6"/>
  <c r="Y39" i="6" s="1"/>
  <c r="X33" i="6"/>
  <c r="X39" i="6" s="1"/>
  <c r="W33" i="6"/>
  <c r="W39" i="6" s="1"/>
  <c r="V33" i="6"/>
  <c r="V39" i="6" s="1"/>
  <c r="U33" i="6"/>
  <c r="U39" i="6" s="1"/>
  <c r="AD32" i="6"/>
  <c r="AD38" i="6" s="1"/>
  <c r="AC32" i="6"/>
  <c r="AC38" i="6" s="1"/>
  <c r="AB32" i="6"/>
  <c r="AB38" i="6" s="1"/>
  <c r="AA32" i="6"/>
  <c r="AA38" i="6" s="1"/>
  <c r="Z32" i="6"/>
  <c r="Z38" i="6" s="1"/>
  <c r="Y32" i="6"/>
  <c r="Y38" i="6" s="1"/>
  <c r="X32" i="6"/>
  <c r="X38" i="6" s="1"/>
  <c r="W32" i="6"/>
  <c r="W38" i="6" s="1"/>
  <c r="V32" i="6"/>
  <c r="V38" i="6" s="1"/>
  <c r="U32" i="6"/>
  <c r="AF31" i="6"/>
  <c r="AF30" i="6"/>
  <c r="AF29" i="6"/>
  <c r="AF28" i="6"/>
  <c r="AF27" i="6"/>
  <c r="E31" i="5"/>
  <c r="D31" i="5"/>
  <c r="U41" i="5" s="1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S61" i="5"/>
  <c r="AE55" i="5"/>
  <c r="AE61" i="5" s="1"/>
  <c r="AD55" i="5"/>
  <c r="AD61" i="5" s="1"/>
  <c r="AC55" i="5"/>
  <c r="AC61" i="5" s="1"/>
  <c r="AB55" i="5"/>
  <c r="AB61" i="5" s="1"/>
  <c r="AA55" i="5"/>
  <c r="AA61" i="5" s="1"/>
  <c r="Z55" i="5"/>
  <c r="Z61" i="5" s="1"/>
  <c r="Y55" i="5"/>
  <c r="Y61" i="5" s="1"/>
  <c r="X55" i="5"/>
  <c r="X61" i="5" s="1"/>
  <c r="W55" i="5"/>
  <c r="W61" i="5" s="1"/>
  <c r="V55" i="5"/>
  <c r="V61" i="5" s="1"/>
  <c r="U55" i="5"/>
  <c r="U61" i="5" s="1"/>
  <c r="T55" i="5"/>
  <c r="T61" i="5" s="1"/>
  <c r="AE54" i="5"/>
  <c r="AE60" i="5" s="1"/>
  <c r="AD54" i="5"/>
  <c r="AD60" i="5" s="1"/>
  <c r="AC54" i="5"/>
  <c r="AC60" i="5" s="1"/>
  <c r="AB54" i="5"/>
  <c r="AB60" i="5" s="1"/>
  <c r="AA54" i="5"/>
  <c r="AA60" i="5" s="1"/>
  <c r="Z54" i="5"/>
  <c r="Z60" i="5" s="1"/>
  <c r="Y54" i="5"/>
  <c r="Y60" i="5" s="1"/>
  <c r="X54" i="5"/>
  <c r="X60" i="5" s="1"/>
  <c r="W54" i="5"/>
  <c r="W60" i="5" s="1"/>
  <c r="V54" i="5"/>
  <c r="V60" i="5" s="1"/>
  <c r="U54" i="5"/>
  <c r="U60" i="5" s="1"/>
  <c r="T54" i="5"/>
  <c r="AE53" i="5"/>
  <c r="AE59" i="5" s="1"/>
  <c r="AD53" i="5"/>
  <c r="AD59" i="5" s="1"/>
  <c r="AC53" i="5"/>
  <c r="AC59" i="5" s="1"/>
  <c r="AB53" i="5"/>
  <c r="AB59" i="5" s="1"/>
  <c r="AA53" i="5"/>
  <c r="AA59" i="5" s="1"/>
  <c r="Z53" i="5"/>
  <c r="Z59" i="5" s="1"/>
  <c r="Y53" i="5"/>
  <c r="Y59" i="5" s="1"/>
  <c r="X53" i="5"/>
  <c r="X59" i="5" s="1"/>
  <c r="W53" i="5"/>
  <c r="W59" i="5" s="1"/>
  <c r="V53" i="5"/>
  <c r="V59" i="5" s="1"/>
  <c r="U53" i="5"/>
  <c r="U59" i="5" s="1"/>
  <c r="T53" i="5"/>
  <c r="AF52" i="5"/>
  <c r="AF51" i="5"/>
  <c r="AF50" i="5"/>
  <c r="AF49" i="5"/>
  <c r="AF48" i="5"/>
  <c r="AF47" i="5"/>
  <c r="S40" i="5"/>
  <c r="AD34" i="5"/>
  <c r="AD40" i="5" s="1"/>
  <c r="AC34" i="5"/>
  <c r="AC40" i="5" s="1"/>
  <c r="AB34" i="5"/>
  <c r="AB40" i="5" s="1"/>
  <c r="AA34" i="5"/>
  <c r="AA40" i="5" s="1"/>
  <c r="Z34" i="5"/>
  <c r="Z40" i="5" s="1"/>
  <c r="Y34" i="5"/>
  <c r="Y40" i="5" s="1"/>
  <c r="X34" i="5"/>
  <c r="X40" i="5" s="1"/>
  <c r="W34" i="5"/>
  <c r="W40" i="5" s="1"/>
  <c r="V34" i="5"/>
  <c r="V40" i="5" s="1"/>
  <c r="U34" i="5"/>
  <c r="AD33" i="5"/>
  <c r="AD39" i="5" s="1"/>
  <c r="AC33" i="5"/>
  <c r="AC39" i="5" s="1"/>
  <c r="AB33" i="5"/>
  <c r="AB39" i="5" s="1"/>
  <c r="AA33" i="5"/>
  <c r="AA39" i="5" s="1"/>
  <c r="Z33" i="5"/>
  <c r="Z39" i="5" s="1"/>
  <c r="Y33" i="5"/>
  <c r="Y39" i="5" s="1"/>
  <c r="X33" i="5"/>
  <c r="X39" i="5" s="1"/>
  <c r="W33" i="5"/>
  <c r="W39" i="5" s="1"/>
  <c r="V33" i="5"/>
  <c r="V39" i="5" s="1"/>
  <c r="U33" i="5"/>
  <c r="U39" i="5" s="1"/>
  <c r="AD32" i="5"/>
  <c r="AD38" i="5" s="1"/>
  <c r="AC32" i="5"/>
  <c r="AC38" i="5" s="1"/>
  <c r="AB32" i="5"/>
  <c r="AB38" i="5" s="1"/>
  <c r="AA32" i="5"/>
  <c r="AA38" i="5" s="1"/>
  <c r="Z32" i="5"/>
  <c r="Z38" i="5" s="1"/>
  <c r="Y32" i="5"/>
  <c r="Y38" i="5" s="1"/>
  <c r="X32" i="5"/>
  <c r="X38" i="5" s="1"/>
  <c r="W32" i="5"/>
  <c r="W38" i="5" s="1"/>
  <c r="V32" i="5"/>
  <c r="V38" i="5" s="1"/>
  <c r="U32" i="5"/>
  <c r="U38" i="5" s="1"/>
  <c r="AF31" i="5"/>
  <c r="AF30" i="5"/>
  <c r="AF29" i="5"/>
  <c r="AF28" i="5"/>
  <c r="AF27" i="5"/>
  <c r="E31" i="4"/>
  <c r="D31" i="4"/>
  <c r="U41" i="4" s="1"/>
  <c r="R89" i="7" l="1"/>
  <c r="AF53" i="7"/>
  <c r="AF54" i="7"/>
  <c r="AF32" i="7"/>
  <c r="AF33" i="7"/>
  <c r="AF55" i="7"/>
  <c r="T59" i="7"/>
  <c r="T60" i="7"/>
  <c r="AF34" i="7"/>
  <c r="AF53" i="6"/>
  <c r="AF54" i="6"/>
  <c r="AF55" i="6"/>
  <c r="AF32" i="6"/>
  <c r="AF34" i="6"/>
  <c r="U38" i="6"/>
  <c r="AF33" i="6"/>
  <c r="U40" i="6"/>
  <c r="T59" i="6"/>
  <c r="T60" i="6"/>
  <c r="T61" i="6"/>
  <c r="R89" i="6"/>
  <c r="AF53" i="5"/>
  <c r="AF54" i="5"/>
  <c r="AF32" i="5"/>
  <c r="AF34" i="5"/>
  <c r="AF33" i="5"/>
  <c r="U40" i="5"/>
  <c r="T59" i="5"/>
  <c r="T60" i="5"/>
  <c r="AF55" i="5"/>
  <c r="R89" i="5"/>
  <c r="AE55" i="4" l="1"/>
  <c r="AE61" i="4" s="1"/>
  <c r="AD55" i="4"/>
  <c r="AD61" i="4" s="1"/>
  <c r="AC55" i="4"/>
  <c r="AC61" i="4" s="1"/>
  <c r="AB55" i="4"/>
  <c r="AB61" i="4" s="1"/>
  <c r="AA55" i="4"/>
  <c r="AA61" i="4" s="1"/>
  <c r="Z55" i="4"/>
  <c r="Z61" i="4" s="1"/>
  <c r="Y55" i="4"/>
  <c r="Y61" i="4" s="1"/>
  <c r="X55" i="4"/>
  <c r="X61" i="4" s="1"/>
  <c r="W55" i="4"/>
  <c r="W61" i="4" s="1"/>
  <c r="V55" i="4"/>
  <c r="V61" i="4" s="1"/>
  <c r="U55" i="4"/>
  <c r="U61" i="4" s="1"/>
  <c r="T55" i="4"/>
  <c r="T61" i="4" s="1"/>
  <c r="AE54" i="4"/>
  <c r="AE60" i="4" s="1"/>
  <c r="AD54" i="4"/>
  <c r="AD60" i="4" s="1"/>
  <c r="AC54" i="4"/>
  <c r="AC60" i="4" s="1"/>
  <c r="AB54" i="4"/>
  <c r="AB60" i="4" s="1"/>
  <c r="AA54" i="4"/>
  <c r="AA60" i="4" s="1"/>
  <c r="Z54" i="4"/>
  <c r="Z60" i="4" s="1"/>
  <c r="Y54" i="4"/>
  <c r="Y60" i="4" s="1"/>
  <c r="X54" i="4"/>
  <c r="X60" i="4" s="1"/>
  <c r="W54" i="4"/>
  <c r="W60" i="4" s="1"/>
  <c r="V54" i="4"/>
  <c r="V60" i="4" s="1"/>
  <c r="U54" i="4"/>
  <c r="U60" i="4" s="1"/>
  <c r="T54" i="4"/>
  <c r="T60" i="4" s="1"/>
  <c r="AE53" i="4"/>
  <c r="AE59" i="4" s="1"/>
  <c r="AD53" i="4"/>
  <c r="AD59" i="4" s="1"/>
  <c r="AC53" i="4"/>
  <c r="AC59" i="4" s="1"/>
  <c r="AB53" i="4"/>
  <c r="AB59" i="4" s="1"/>
  <c r="AA53" i="4"/>
  <c r="AA59" i="4" s="1"/>
  <c r="Z53" i="4"/>
  <c r="Z59" i="4" s="1"/>
  <c r="Y53" i="4"/>
  <c r="Y59" i="4" s="1"/>
  <c r="X53" i="4"/>
  <c r="X59" i="4" s="1"/>
  <c r="W53" i="4"/>
  <c r="W59" i="4" s="1"/>
  <c r="V53" i="4"/>
  <c r="V59" i="4" s="1"/>
  <c r="U53" i="4"/>
  <c r="U59" i="4" s="1"/>
  <c r="T53" i="4"/>
  <c r="T59" i="4" s="1"/>
  <c r="AF52" i="4"/>
  <c r="AF51" i="4"/>
  <c r="AF50" i="4"/>
  <c r="AF49" i="4"/>
  <c r="AF48" i="4"/>
  <c r="AF47" i="4"/>
  <c r="Z40" i="4"/>
  <c r="AD38" i="4"/>
  <c r="AD34" i="4"/>
  <c r="AD40" i="4" s="1"/>
  <c r="AC34" i="4"/>
  <c r="AC40" i="4" s="1"/>
  <c r="AB34" i="4"/>
  <c r="AB40" i="4" s="1"/>
  <c r="AA34" i="4"/>
  <c r="AA40" i="4" s="1"/>
  <c r="Z34" i="4"/>
  <c r="Y34" i="4"/>
  <c r="Y40" i="4" s="1"/>
  <c r="X34" i="4"/>
  <c r="X40" i="4" s="1"/>
  <c r="W34" i="4"/>
  <c r="W40" i="4" s="1"/>
  <c r="V34" i="4"/>
  <c r="V40" i="4" s="1"/>
  <c r="U34" i="4"/>
  <c r="U40" i="4" s="1"/>
  <c r="AD33" i="4"/>
  <c r="AD39" i="4" s="1"/>
  <c r="AC33" i="4"/>
  <c r="AC39" i="4" s="1"/>
  <c r="AB33" i="4"/>
  <c r="AB39" i="4" s="1"/>
  <c r="AA33" i="4"/>
  <c r="AA39" i="4" s="1"/>
  <c r="Z33" i="4"/>
  <c r="Z39" i="4" s="1"/>
  <c r="Y33" i="4"/>
  <c r="Y39" i="4" s="1"/>
  <c r="X33" i="4"/>
  <c r="X39" i="4" s="1"/>
  <c r="W33" i="4"/>
  <c r="W39" i="4" s="1"/>
  <c r="V33" i="4"/>
  <c r="V39" i="4" s="1"/>
  <c r="U33" i="4"/>
  <c r="U39" i="4" s="1"/>
  <c r="AD32" i="4"/>
  <c r="AC32" i="4"/>
  <c r="AC38" i="4" s="1"/>
  <c r="AB32" i="4"/>
  <c r="AB38" i="4" s="1"/>
  <c r="AA32" i="4"/>
  <c r="AA38" i="4" s="1"/>
  <c r="Z32" i="4"/>
  <c r="Z38" i="4" s="1"/>
  <c r="Y32" i="4"/>
  <c r="Y38" i="4" s="1"/>
  <c r="X32" i="4"/>
  <c r="X38" i="4" s="1"/>
  <c r="W32" i="4"/>
  <c r="W38" i="4" s="1"/>
  <c r="V32" i="4"/>
  <c r="V38" i="4" s="1"/>
  <c r="U32" i="4"/>
  <c r="U38" i="4" s="1"/>
  <c r="AF31" i="4"/>
  <c r="AF30" i="4"/>
  <c r="AF29" i="4"/>
  <c r="AF28" i="4"/>
  <c r="AF27" i="4"/>
  <c r="AF34" i="4" l="1"/>
  <c r="AF55" i="4"/>
  <c r="AF53" i="4"/>
  <c r="AF54" i="4"/>
  <c r="AF33" i="4"/>
  <c r="AF32" i="4"/>
  <c r="R81" i="4" l="1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<sst xmlns="http://schemas.openxmlformats.org/spreadsheetml/2006/main" count="96" uniqueCount="27">
  <si>
    <t>Semana</t>
  </si>
  <si>
    <t>TABLA PARA GRÁFICO DE RANGO</t>
  </si>
  <si>
    <t>Med.</t>
  </si>
  <si>
    <t>Máximo mensual entre 2017 y 2022</t>
  </si>
  <si>
    <t>Mínimo mensual entre 2017 y 2022</t>
  </si>
  <si>
    <t>Promedio 2017 - 2022</t>
  </si>
  <si>
    <t>Rango de precios 2017 - 2022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</si>
  <si>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</si>
  <si>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</si>
  <si>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</si>
  <si>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</si>
  <si>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</si>
  <si>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Cereza para fresco 24 - 26 mm. Precios Percibidos Agricultor. €/kg</t>
  </si>
  <si>
    <t>Cereza para fresco. Precios Medios Pagados Consumidor €/kg (Medias ponderadas por cantidades en los distintos calibres)</t>
  </si>
  <si>
    <t>Cereza para fresco 26 - 28 mm. Precios Percibidos Agricultor. €/kg</t>
  </si>
  <si>
    <t>Cereza para fresco 28-30 mm. Precios Percibidos Agricultor. €/kg</t>
  </si>
  <si>
    <t>Cereza para fresco 30+ mm. Precios Percibidos Agricultor. €/kg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</si>
  <si>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30+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</si>
  <si>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28 - 30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</si>
  <si>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26 - 28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</si>
  <si>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24 - 26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</si>
  <si>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INICIO DE CAMPAÑA 2023</t>
  </si>
  <si>
    <t>FIN DE CAMPAÑA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</si>
  <si>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2021 se ha calculado en 234,22 €/100 kg para un rendimiento medio de 2.790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39,6% por debajo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2016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</si>
  <si>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2021 se ha calculado en 234,22 €/100 kg para un rendimiento medio de 2.790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En esta campaña, el precio percibido por el agricultor para este calibre, se ha encontrado de media un 2,3% por debajo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2016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</si>
  <si>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2021 se ha calculado en 234,22 €/100 kg para un rendimiento medio de 2.790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22,2% por encima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2016 y 2019 y de este calibre desde 2020.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</si>
  <si>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2021 se ha calculado en 234,22 €/100 kg para un rendimiento medio de 2.790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En esta campaña, el precio percibido por el agricultor para este calibre, se ha encontrado de media un 55,2% por encima del coste de producción soportado.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conumidor corresponde al precio medio de su categoría. El rango de precios mostrado en la gráfica "Precio pagado por el consumidor" corresponde a la media de todos los calibres entre 2016 y 2019 y de este calibre desde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</si>
</sst>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24_26'!$T$38:$AE$38</c:f>
              <c:numCache>
                <c:formatCode>0.00</c:formatCode>
                <c:ptCount val="12"/>
                <c:pt idx="1">
                  <c:v>1.5</c:v>
                </c:pt>
                <c:pt idx="2">
                  <c:v>1.3</c:v>
                </c:pt>
                <c:pt idx="3">
                  <c:v>1.35</c:v>
                </c:pt>
                <c:pt idx="4">
                  <c:v>1.65</c:v>
                </c:pt>
                <c:pt idx="5">
                  <c:v>1.35</c:v>
                </c:pt>
                <c:pt idx="6">
                  <c:v>1.4</c:v>
                </c:pt>
                <c:pt idx="7">
                  <c:v>1.4</c:v>
                </c:pt>
                <c:pt idx="8">
                  <c:v>1.55</c:v>
                </c:pt>
                <c:pt idx="9">
                  <c:v>1.65</c:v>
                </c:pt>
                <c:pt idx="10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24_26'!$T$39:$AE$39</c:f>
              <c:numCache>
                <c:formatCode>0.00</c:formatCode>
                <c:ptCount val="12"/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1.05</c:v>
                </c:pt>
                <c:pt idx="5">
                  <c:v>0.45</c:v>
                </c:pt>
                <c:pt idx="6">
                  <c:v>0.5</c:v>
                </c:pt>
                <c:pt idx="7">
                  <c:v>0.6</c:v>
                </c:pt>
                <c:pt idx="8">
                  <c:v>0.65</c:v>
                </c:pt>
                <c:pt idx="9">
                  <c:v>0.7</c:v>
                </c:pt>
                <c:pt idx="1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24_26'!$S$40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24_26'!$T$40:$AE$40</c:f>
              <c:numCache>
                <c:formatCode>0.00</c:formatCode>
                <c:ptCount val="12"/>
                <c:pt idx="1">
                  <c:v>1.3333333333333333</c:v>
                </c:pt>
                <c:pt idx="2">
                  <c:v>1.2</c:v>
                </c:pt>
                <c:pt idx="3">
                  <c:v>1.1333333333333333</c:v>
                </c:pt>
                <c:pt idx="4">
                  <c:v>1.3499999999999999</c:v>
                </c:pt>
                <c:pt idx="5">
                  <c:v>0.99</c:v>
                </c:pt>
                <c:pt idx="6">
                  <c:v>0.89583333333333337</c:v>
                </c:pt>
                <c:pt idx="7">
                  <c:v>0.93499999999999994</c:v>
                </c:pt>
                <c:pt idx="8">
                  <c:v>1</c:v>
                </c:pt>
                <c:pt idx="9">
                  <c:v>1.0249999999999999</c:v>
                </c:pt>
                <c:pt idx="10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24_26'!$T$41:$AE$41</c:f>
              <c:numCache>
                <c:formatCode>0.00</c:formatCode>
                <c:ptCount val="12"/>
                <c:pt idx="1">
                  <c:v>1.4</c:v>
                </c:pt>
                <c:pt idx="2">
                  <c:v>1.2</c:v>
                </c:pt>
                <c:pt idx="3">
                  <c:v>1.25</c:v>
                </c:pt>
                <c:pt idx="4">
                  <c:v>1.35</c:v>
                </c:pt>
                <c:pt idx="5">
                  <c:v>1.35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8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24_26'!$S$59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24_26'!$T$59:$AE$59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4.7374999999999998</c:v>
                </c:pt>
                <c:pt idx="3">
                  <c:v>4.9574999999999996</c:v>
                </c:pt>
                <c:pt idx="4">
                  <c:v>4.95</c:v>
                </c:pt>
                <c:pt idx="5">
                  <c:v>4.95</c:v>
                </c:pt>
                <c:pt idx="6">
                  <c:v>4.3773926380368104</c:v>
                </c:pt>
                <c:pt idx="7">
                  <c:v>4.0014285714285718</c:v>
                </c:pt>
                <c:pt idx="8">
                  <c:v>4.7257142857142869</c:v>
                </c:pt>
                <c:pt idx="9">
                  <c:v>5.1566666666666672</c:v>
                </c:pt>
                <c:pt idx="10">
                  <c:v>5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'Cereza 24_26'!$S$60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24_26'!$T$60:$AE$60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3.7456250000000004</c:v>
                </c:pt>
                <c:pt idx="3">
                  <c:v>2.99</c:v>
                </c:pt>
                <c:pt idx="4">
                  <c:v>3.79</c:v>
                </c:pt>
                <c:pt idx="5">
                  <c:v>2.29</c:v>
                </c:pt>
                <c:pt idx="6">
                  <c:v>2.29</c:v>
                </c:pt>
                <c:pt idx="7">
                  <c:v>2.64</c:v>
                </c:pt>
                <c:pt idx="8">
                  <c:v>2.64</c:v>
                </c:pt>
                <c:pt idx="9">
                  <c:v>3.4145398773006139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24_26'!$S$61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24_26'!$T$61:$AE$61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4.0661250000000004</c:v>
                </c:pt>
                <c:pt idx="3">
                  <c:v>3.9119583333333336</c:v>
                </c:pt>
                <c:pt idx="4">
                  <c:v>4.0360185185185182</c:v>
                </c:pt>
                <c:pt idx="5">
                  <c:v>3.6918472222222221</c:v>
                </c:pt>
                <c:pt idx="6">
                  <c:v>3.5942276293349913</c:v>
                </c:pt>
                <c:pt idx="7">
                  <c:v>3.6564453601953599</c:v>
                </c:pt>
                <c:pt idx="8">
                  <c:v>3.7607032967032969</c:v>
                </c:pt>
                <c:pt idx="9">
                  <c:v>4.2662514098035569</c:v>
                </c:pt>
                <c:pt idx="10">
                  <c:v>4.4348888888888887</c:v>
                </c:pt>
                <c:pt idx="11">
                  <c:v>4.3636363636363633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'Cereza 24_26'!$S$62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24_26'!$T$58:$AE$58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24_26'!$T$62:$AE$62</c:f>
              <c:numCache>
                <c:formatCode>0.00</c:formatCode>
                <c:ptCount val="12"/>
                <c:pt idx="4">
                  <c:v>3.85</c:v>
                </c:pt>
                <c:pt idx="5">
                  <c:v>3.85</c:v>
                </c:pt>
                <c:pt idx="6">
                  <c:v>3.85</c:v>
                </c:pt>
                <c:pt idx="7">
                  <c:v>3.85</c:v>
                </c:pt>
                <c:pt idx="8">
                  <c:v>3.85</c:v>
                </c:pt>
                <c:pt idx="9">
                  <c:v>3.85</c:v>
                </c:pt>
                <c:pt idx="10">
                  <c:v>3.85</c:v>
                </c:pt>
                <c:pt idx="11">
                  <c:v>3.22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6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5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24_26'!$C$9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24_26'!$B$11:$B$63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24_26'!$C$11:$C$63</c:f>
              <c:numCache>
                <c:formatCode>#,##0.00</c:formatCode>
                <c:ptCount val="53"/>
                <c:pt idx="18">
                  <c:v>0</c:v>
                </c:pt>
                <c:pt idx="20">
                  <c:v>2.34</c:v>
                </c:pt>
                <c:pt idx="21">
                  <c:v>2.34</c:v>
                </c:pt>
                <c:pt idx="22">
                  <c:v>2.34</c:v>
                </c:pt>
                <c:pt idx="23">
                  <c:v>2.34</c:v>
                </c:pt>
                <c:pt idx="24">
                  <c:v>2.34</c:v>
                </c:pt>
                <c:pt idx="25">
                  <c:v>2.34</c:v>
                </c:pt>
                <c:pt idx="26">
                  <c:v>2.34</c:v>
                </c:pt>
                <c:pt idx="27">
                  <c:v>2.34</c:v>
                </c:pt>
                <c:pt idx="28">
                  <c:v>2.34</c:v>
                </c:pt>
                <c:pt idx="29">
                  <c:v>2.34</c:v>
                </c:pt>
                <c:pt idx="30">
                  <c:v>2.34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'Cereza 24_26'!$D$9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24_26'!$B$11:$B$63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24_26'!$D$11:$D$63</c:f>
              <c:numCache>
                <c:formatCode>#,##0.00</c:formatCode>
                <c:ptCount val="53"/>
                <c:pt idx="20">
                  <c:v>1.4</c:v>
                </c:pt>
                <c:pt idx="21">
                  <c:v>1.2</c:v>
                </c:pt>
                <c:pt idx="22">
                  <c:v>1.25</c:v>
                </c:pt>
                <c:pt idx="23">
                  <c:v>1.35</c:v>
                </c:pt>
                <c:pt idx="24">
                  <c:v>1.35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'Cereza 24_26'!$F$9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24_26'!$B$11:$B$63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24_26'!$F$11:$F$63</c:f>
              <c:numCache>
                <c:formatCode>#,##0.00</c:formatCode>
                <c:ptCount val="53"/>
                <c:pt idx="23">
                  <c:v>3.85</c:v>
                </c:pt>
                <c:pt idx="24">
                  <c:v>3.85</c:v>
                </c:pt>
                <c:pt idx="25">
                  <c:v>3.85</c:v>
                </c:pt>
                <c:pt idx="26">
                  <c:v>3.85</c:v>
                </c:pt>
                <c:pt idx="27">
                  <c:v>3.85</c:v>
                </c:pt>
                <c:pt idx="28">
                  <c:v>3.85</c:v>
                </c:pt>
                <c:pt idx="29">
                  <c:v>3.85</c:v>
                </c:pt>
                <c:pt idx="30">
                  <c:v>3.22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26_28'!$T$38:$AE$38</c:f>
              <c:numCache>
                <c:formatCode>0.00</c:formatCode>
                <c:ptCount val="12"/>
                <c:pt idx="1">
                  <c:v>2</c:v>
                </c:pt>
                <c:pt idx="2">
                  <c:v>1.9</c:v>
                </c:pt>
                <c:pt idx="3">
                  <c:v>1.9</c:v>
                </c:pt>
                <c:pt idx="4">
                  <c:v>1.9</c:v>
                </c:pt>
                <c:pt idx="5">
                  <c:v>1.6</c:v>
                </c:pt>
                <c:pt idx="6">
                  <c:v>2.25</c:v>
                </c:pt>
                <c:pt idx="7">
                  <c:v>1.9</c:v>
                </c:pt>
                <c:pt idx="8">
                  <c:v>1.9</c:v>
                </c:pt>
                <c:pt idx="9">
                  <c:v>2.125</c:v>
                </c:pt>
                <c:pt idx="10">
                  <c:v>2.125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E-4B7D-9D2A-27150B3A9DBE}"/>
            </c:ext>
          </c:extLst>
        </c:ser>
        <c:ser>
          <c:idx val="0"/>
          <c:order val="1"/>
          <c:tx>
            <c:strRef>
              <c:f>'Cereza 26_28'!$S$39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26_28'!$T$39:$AE$39</c:f>
              <c:numCache>
                <c:formatCode>0.00</c:formatCode>
                <c:ptCount val="12"/>
                <c:pt idx="1">
                  <c:v>1.4</c:v>
                </c:pt>
                <c:pt idx="2">
                  <c:v>1.5</c:v>
                </c:pt>
                <c:pt idx="3">
                  <c:v>1.1000000000000001</c:v>
                </c:pt>
                <c:pt idx="4">
                  <c:v>1.4</c:v>
                </c:pt>
                <c:pt idx="5">
                  <c:v>0.75</c:v>
                </c:pt>
                <c:pt idx="6">
                  <c:v>1.05</c:v>
                </c:pt>
                <c:pt idx="7">
                  <c:v>1.18</c:v>
                </c:pt>
                <c:pt idx="8">
                  <c:v>1.175</c:v>
                </c:pt>
                <c:pt idx="9">
                  <c:v>0.97500000000000009</c:v>
                </c:pt>
                <c:pt idx="10">
                  <c:v>0.97500000000000009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E-4B7D-9D2A-27150B3A9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26_28'!$S$40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26_28'!$T$40:$AE$40</c:f>
              <c:numCache>
                <c:formatCode>0.00</c:formatCode>
                <c:ptCount val="12"/>
                <c:pt idx="1">
                  <c:v>1.6333333333333335</c:v>
                </c:pt>
                <c:pt idx="2">
                  <c:v>1.67</c:v>
                </c:pt>
                <c:pt idx="3">
                  <c:v>1.64375</c:v>
                </c:pt>
                <c:pt idx="4">
                  <c:v>1.6666666666666667</c:v>
                </c:pt>
                <c:pt idx="5">
                  <c:v>1.27</c:v>
                </c:pt>
                <c:pt idx="6">
                  <c:v>1.4458333333333331</c:v>
                </c:pt>
                <c:pt idx="7">
                  <c:v>1.4466666666666665</c:v>
                </c:pt>
                <c:pt idx="8">
                  <c:v>1.4958333333333336</c:v>
                </c:pt>
                <c:pt idx="9">
                  <c:v>1.5</c:v>
                </c:pt>
                <c:pt idx="10">
                  <c:v>1.5999999999999999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3E-4B7D-9D2A-27150B3A9DBE}"/>
            </c:ext>
          </c:extLst>
        </c:ser>
        <c:ser>
          <c:idx val="3"/>
          <c:order val="3"/>
          <c:tx>
            <c:strRef>
              <c:f>'Cereza 26_28'!$S$41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26_28'!$T$41:$AE$41</c:f>
              <c:numCache>
                <c:formatCode>0.00</c:formatCode>
                <c:ptCount val="12"/>
                <c:pt idx="1">
                  <c:v>2.2000000000000002</c:v>
                </c:pt>
                <c:pt idx="2">
                  <c:v>1.8</c:v>
                </c:pt>
                <c:pt idx="3">
                  <c:v>1.85</c:v>
                </c:pt>
                <c:pt idx="4">
                  <c:v>1.95</c:v>
                </c:pt>
                <c:pt idx="5">
                  <c:v>1.95</c:v>
                </c:pt>
                <c:pt idx="6">
                  <c:v>2.5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3E-4B7D-9D2A-27150B3A9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26_28'!$S$59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26_28'!$T$59:$AE$59</c:f>
              <c:numCache>
                <c:formatCode>0.00</c:formatCode>
                <c:ptCount val="12"/>
                <c:pt idx="0">
                  <c:v>3.75</c:v>
                </c:pt>
                <c:pt idx="1">
                  <c:v>4.9400000000000004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5.16</c:v>
                </c:pt>
                <c:pt idx="6">
                  <c:v>4.9500920245398765</c:v>
                </c:pt>
                <c:pt idx="7">
                  <c:v>4.8600000000000003</c:v>
                </c:pt>
                <c:pt idx="8">
                  <c:v>4.99</c:v>
                </c:pt>
                <c:pt idx="9">
                  <c:v>5.1786838534599733</c:v>
                </c:pt>
                <c:pt idx="10">
                  <c:v>5.45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1F-4DB8-B5C8-C9523DB29B54}"/>
            </c:ext>
          </c:extLst>
        </c:ser>
        <c:ser>
          <c:idx val="0"/>
          <c:order val="1"/>
          <c:tx>
            <c:strRef>
              <c:f>'Cereza 26_28'!$S$60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26_28'!$T$60:$AE$60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3.7456250000000004</c:v>
                </c:pt>
                <c:pt idx="3">
                  <c:v>3.67</c:v>
                </c:pt>
                <c:pt idx="4">
                  <c:v>3.8044444444444445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2.67</c:v>
                </c:pt>
                <c:pt idx="8">
                  <c:v>2.67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1F-4DB8-B5C8-C9523DB2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26_28'!$S$61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26_28'!$T$61:$AE$61</c:f>
              <c:numCache>
                <c:formatCode>0.00</c:formatCode>
                <c:ptCount val="12"/>
                <c:pt idx="0">
                  <c:v>3.75</c:v>
                </c:pt>
                <c:pt idx="1">
                  <c:v>4.1404166666666669</c:v>
                </c:pt>
                <c:pt idx="2">
                  <c:v>4.3917708333333332</c:v>
                </c:pt>
                <c:pt idx="3">
                  <c:v>4.4049652777777775</c:v>
                </c:pt>
                <c:pt idx="4">
                  <c:v>4.3443518518518518</c:v>
                </c:pt>
                <c:pt idx="5">
                  <c:v>3.9118472222222223</c:v>
                </c:pt>
                <c:pt idx="6">
                  <c:v>3.8763441937521694</c:v>
                </c:pt>
                <c:pt idx="7">
                  <c:v>3.8581120268620261</c:v>
                </c:pt>
                <c:pt idx="8">
                  <c:v>4.0789194139194143</c:v>
                </c:pt>
                <c:pt idx="9">
                  <c:v>4.4810161801435999</c:v>
                </c:pt>
                <c:pt idx="10">
                  <c:v>4.5848888888888881</c:v>
                </c:pt>
                <c:pt idx="11">
                  <c:v>4.3636363636363633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1F-4DB8-B5C8-C9523DB29B54}"/>
            </c:ext>
          </c:extLst>
        </c:ser>
        <c:ser>
          <c:idx val="3"/>
          <c:order val="3"/>
          <c:tx>
            <c:strRef>
              <c:f>'Cereza 26_28'!$S$62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26_28'!$T$58:$AE$58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26_28'!$T$62:$AE$62</c:f>
              <c:numCache>
                <c:formatCode>0.00</c:formatCode>
                <c:ptCount val="12"/>
                <c:pt idx="2">
                  <c:v>4.01</c:v>
                </c:pt>
                <c:pt idx="3">
                  <c:v>4.9800000000000004</c:v>
                </c:pt>
                <c:pt idx="4">
                  <c:v>4.34</c:v>
                </c:pt>
                <c:pt idx="5">
                  <c:v>4.16</c:v>
                </c:pt>
                <c:pt idx="6">
                  <c:v>4.25</c:v>
                </c:pt>
                <c:pt idx="7">
                  <c:v>5.62</c:v>
                </c:pt>
                <c:pt idx="8">
                  <c:v>5.62</c:v>
                </c:pt>
                <c:pt idx="9">
                  <c:v>5.62</c:v>
                </c:pt>
                <c:pt idx="10">
                  <c:v>5.62</c:v>
                </c:pt>
                <c:pt idx="11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1F-4DB8-B5C8-C9523DB29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7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70000000000000007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26_28'!$C$9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26_28'!$B$11:$B$63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26_28'!$C$11:$C$63</c:f>
              <c:numCache>
                <c:formatCode>#,##0.00</c:formatCode>
                <c:ptCount val="53"/>
                <c:pt idx="18">
                  <c:v>0</c:v>
                </c:pt>
                <c:pt idx="20">
                  <c:v>2.34</c:v>
                </c:pt>
                <c:pt idx="21">
                  <c:v>2.34</c:v>
                </c:pt>
                <c:pt idx="22">
                  <c:v>2.34</c:v>
                </c:pt>
                <c:pt idx="23">
                  <c:v>2.34</c:v>
                </c:pt>
                <c:pt idx="24">
                  <c:v>2.34</c:v>
                </c:pt>
                <c:pt idx="25">
                  <c:v>2.34</c:v>
                </c:pt>
                <c:pt idx="26">
                  <c:v>2.34</c:v>
                </c:pt>
                <c:pt idx="27">
                  <c:v>2.34</c:v>
                </c:pt>
                <c:pt idx="28">
                  <c:v>2.34</c:v>
                </c:pt>
                <c:pt idx="29">
                  <c:v>2.34</c:v>
                </c:pt>
                <c:pt idx="30">
                  <c:v>2.34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4-46B2-9730-CA752E8CD8C6}"/>
            </c:ext>
          </c:extLst>
        </c:ser>
        <c:ser>
          <c:idx val="1"/>
          <c:order val="1"/>
          <c:tx>
            <c:strRef>
              <c:f>'Cereza 26_28'!$D$9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26_28'!$B$11:$B$63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26_28'!$D$11:$D$63</c:f>
              <c:numCache>
                <c:formatCode>#,##0.00</c:formatCode>
                <c:ptCount val="53"/>
                <c:pt idx="20">
                  <c:v>2.2000000000000002</c:v>
                </c:pt>
                <c:pt idx="21">
                  <c:v>1.8</c:v>
                </c:pt>
                <c:pt idx="22">
                  <c:v>1.85</c:v>
                </c:pt>
                <c:pt idx="23">
                  <c:v>1.95</c:v>
                </c:pt>
                <c:pt idx="24">
                  <c:v>1.95</c:v>
                </c:pt>
                <c:pt idx="25">
                  <c:v>2.5</c:v>
                </c:pt>
                <c:pt idx="26">
                  <c:v>2.5</c:v>
                </c:pt>
                <c:pt idx="27">
                  <c:v>2.6</c:v>
                </c:pt>
                <c:pt idx="28">
                  <c:v>2.6</c:v>
                </c:pt>
                <c:pt idx="29">
                  <c:v>2.6</c:v>
                </c:pt>
                <c:pt idx="30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B4-46B2-9730-CA752E8CD8C6}"/>
            </c:ext>
          </c:extLst>
        </c:ser>
        <c:ser>
          <c:idx val="2"/>
          <c:order val="2"/>
          <c:tx>
            <c:strRef>
              <c:f>'Cereza 26_28'!$F$9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26_28'!$B$11:$B$63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26_28'!$F$11:$F$63</c:f>
              <c:numCache>
                <c:formatCode>#,##0.00</c:formatCode>
                <c:ptCount val="53"/>
                <c:pt idx="21">
                  <c:v>4.01</c:v>
                </c:pt>
                <c:pt idx="22">
                  <c:v>4.9800000000000004</c:v>
                </c:pt>
                <c:pt idx="23">
                  <c:v>4.34</c:v>
                </c:pt>
                <c:pt idx="24">
                  <c:v>4.16</c:v>
                </c:pt>
                <c:pt idx="25">
                  <c:v>4.25</c:v>
                </c:pt>
                <c:pt idx="26">
                  <c:v>5.62</c:v>
                </c:pt>
                <c:pt idx="27">
                  <c:v>5.62</c:v>
                </c:pt>
                <c:pt idx="28">
                  <c:v>5.62</c:v>
                </c:pt>
                <c:pt idx="29">
                  <c:v>5.62</c:v>
                </c:pt>
                <c:pt idx="3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B4-46B2-9730-CA752E8CD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28_30'!$T$38:$AE$38</c:f>
              <c:numCache>
                <c:formatCode>0.00</c:formatCode>
                <c:ptCount val="12"/>
                <c:pt idx="1">
                  <c:v>2.5</c:v>
                </c:pt>
                <c:pt idx="2">
                  <c:v>3.2</c:v>
                </c:pt>
                <c:pt idx="3">
                  <c:v>3.2</c:v>
                </c:pt>
                <c:pt idx="4">
                  <c:v>2.5</c:v>
                </c:pt>
                <c:pt idx="5">
                  <c:v>2.1</c:v>
                </c:pt>
                <c:pt idx="6">
                  <c:v>2.75</c:v>
                </c:pt>
                <c:pt idx="7">
                  <c:v>2.4500000000000002</c:v>
                </c:pt>
                <c:pt idx="8">
                  <c:v>2.73</c:v>
                </c:pt>
                <c:pt idx="9">
                  <c:v>2.4</c:v>
                </c:pt>
                <c:pt idx="10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F-4F54-9AD6-9315A892BD5C}"/>
            </c:ext>
          </c:extLst>
        </c:ser>
        <c:ser>
          <c:idx val="0"/>
          <c:order val="1"/>
          <c:tx>
            <c:strRef>
              <c:f>'Cereza 28_30'!$S$39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28_30'!$T$39:$AE$39</c:f>
              <c:numCache>
                <c:formatCode>0.00</c:formatCode>
                <c:ptCount val="12"/>
                <c:pt idx="1">
                  <c:v>1.4</c:v>
                </c:pt>
                <c:pt idx="2">
                  <c:v>2.1749999999999998</c:v>
                </c:pt>
                <c:pt idx="3">
                  <c:v>1.85</c:v>
                </c:pt>
                <c:pt idx="4">
                  <c:v>1.05</c:v>
                </c:pt>
                <c:pt idx="5">
                  <c:v>1.05</c:v>
                </c:pt>
                <c:pt idx="6">
                  <c:v>1.35</c:v>
                </c:pt>
                <c:pt idx="7">
                  <c:v>1.65</c:v>
                </c:pt>
                <c:pt idx="8">
                  <c:v>1.6</c:v>
                </c:pt>
                <c:pt idx="9">
                  <c:v>1.375</c:v>
                </c:pt>
                <c:pt idx="10">
                  <c:v>1.375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28_30'!$S$40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28_30'!$T$40:$AE$40</c:f>
              <c:numCache>
                <c:formatCode>0.00</c:formatCode>
                <c:ptCount val="12"/>
                <c:pt idx="1">
                  <c:v>2.0500000000000003</c:v>
                </c:pt>
                <c:pt idx="2">
                  <c:v>2.4249999999999998</c:v>
                </c:pt>
                <c:pt idx="3">
                  <c:v>2.3937499999999998</c:v>
                </c:pt>
                <c:pt idx="4">
                  <c:v>1.9312499999999999</c:v>
                </c:pt>
                <c:pt idx="5">
                  <c:v>1.6900000000000002</c:v>
                </c:pt>
                <c:pt idx="6">
                  <c:v>1.9166666666666667</c:v>
                </c:pt>
                <c:pt idx="7">
                  <c:v>1.9583333333333337</c:v>
                </c:pt>
                <c:pt idx="8">
                  <c:v>2.0758333333333332</c:v>
                </c:pt>
                <c:pt idx="9">
                  <c:v>1.98125</c:v>
                </c:pt>
                <c:pt idx="10">
                  <c:v>1.9916666666666665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CF-4F54-9AD6-9315A892BD5C}"/>
            </c:ext>
          </c:extLst>
        </c:ser>
        <c:ser>
          <c:idx val="3"/>
          <c:order val="3"/>
          <c:tx>
            <c:strRef>
              <c:f>'Cereza 28_30'!$S$41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28_30'!$T$41:$AE$41</c:f>
              <c:numCache>
                <c:formatCode>0.00</c:formatCode>
                <c:ptCount val="12"/>
                <c:pt idx="1">
                  <c:v>2.6</c:v>
                </c:pt>
                <c:pt idx="2">
                  <c:v>2.5</c:v>
                </c:pt>
                <c:pt idx="3">
                  <c:v>2.5499999999999998</c:v>
                </c:pt>
                <c:pt idx="4">
                  <c:v>2.75</c:v>
                </c:pt>
                <c:pt idx="5">
                  <c:v>2.75</c:v>
                </c:pt>
                <c:pt idx="6">
                  <c:v>2.9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</c:v>
                </c:pt>
                <c:pt idx="1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28_30'!$S$59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28_30'!$T$59:$AE$59</c:f>
              <c:numCache>
                <c:formatCode>0.00</c:formatCode>
                <c:ptCount val="12"/>
                <c:pt idx="0">
                  <c:v>3.75</c:v>
                </c:pt>
                <c:pt idx="1">
                  <c:v>5.05</c:v>
                </c:pt>
                <c:pt idx="2">
                  <c:v>6.68</c:v>
                </c:pt>
                <c:pt idx="3">
                  <c:v>7.4</c:v>
                </c:pt>
                <c:pt idx="4">
                  <c:v>5.87</c:v>
                </c:pt>
                <c:pt idx="5">
                  <c:v>5.46</c:v>
                </c:pt>
                <c:pt idx="6">
                  <c:v>5.61</c:v>
                </c:pt>
                <c:pt idx="7">
                  <c:v>5.26</c:v>
                </c:pt>
                <c:pt idx="8">
                  <c:v>5.49</c:v>
                </c:pt>
                <c:pt idx="9">
                  <c:v>5.49</c:v>
                </c:pt>
                <c:pt idx="10">
                  <c:v>5.5373913043478264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B-40CF-8C33-364CACF5F2EF}"/>
            </c:ext>
          </c:extLst>
        </c:ser>
        <c:ser>
          <c:idx val="0"/>
          <c:order val="1"/>
          <c:tx>
            <c:strRef>
              <c:f>'Cereza 28_30'!$S$60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28_30'!$T$60:$AE$60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3.7456250000000004</c:v>
                </c:pt>
                <c:pt idx="3">
                  <c:v>3.7456250000000004</c:v>
                </c:pt>
                <c:pt idx="4">
                  <c:v>3.8044444444444445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3.59</c:v>
                </c:pt>
                <c:pt idx="8">
                  <c:v>3.47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28_30'!$S$61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28_30'!$T$61:$AE$61</c:f>
              <c:numCache>
                <c:formatCode>0.00</c:formatCode>
                <c:ptCount val="12"/>
                <c:pt idx="0">
                  <c:v>3.75</c:v>
                </c:pt>
                <c:pt idx="1">
                  <c:v>4.1706250000000002</c:v>
                </c:pt>
                <c:pt idx="2">
                  <c:v>4.650125000000001</c:v>
                </c:pt>
                <c:pt idx="3">
                  <c:v>5.1599652777777782</c:v>
                </c:pt>
                <c:pt idx="4">
                  <c:v>4.5560185185185187</c:v>
                </c:pt>
                <c:pt idx="5">
                  <c:v>4.3168472222222221</c:v>
                </c:pt>
                <c:pt idx="6">
                  <c:v>4.2644835374686121</c:v>
                </c:pt>
                <c:pt idx="7">
                  <c:v>4.2314453601953597</c:v>
                </c:pt>
                <c:pt idx="8">
                  <c:v>4.3989194139194145</c:v>
                </c:pt>
                <c:pt idx="9">
                  <c:v>4.7538523684879381</c:v>
                </c:pt>
                <c:pt idx="10">
                  <c:v>4.6140193236714975</c:v>
                </c:pt>
                <c:pt idx="11">
                  <c:v>4.3636363636363633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B-40CF-8C33-364CACF5F2EF}"/>
            </c:ext>
          </c:extLst>
        </c:ser>
        <c:ser>
          <c:idx val="3"/>
          <c:order val="3"/>
          <c:tx>
            <c:strRef>
              <c:f>'Cereza 28_30'!$S$62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28_30'!$T$58:$AE$58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28_30'!$T$62:$AE$62</c:f>
              <c:numCache>
                <c:formatCode>0.00</c:formatCode>
                <c:ptCount val="12"/>
                <c:pt idx="2">
                  <c:v>6.35</c:v>
                </c:pt>
                <c:pt idx="3">
                  <c:v>5.87</c:v>
                </c:pt>
                <c:pt idx="4">
                  <c:v>5.84</c:v>
                </c:pt>
                <c:pt idx="5">
                  <c:v>5.92</c:v>
                </c:pt>
                <c:pt idx="6">
                  <c:v>6.02</c:v>
                </c:pt>
                <c:pt idx="7">
                  <c:v>6.51</c:v>
                </c:pt>
                <c:pt idx="8">
                  <c:v>6.66</c:v>
                </c:pt>
                <c:pt idx="9">
                  <c:v>6.38</c:v>
                </c:pt>
                <c:pt idx="10">
                  <c:v>6.32</c:v>
                </c:pt>
                <c:pt idx="1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9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28_30'!$C$9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28_30'!$B$11:$B$63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28_30'!$C$11:$C$63</c:f>
              <c:numCache>
                <c:formatCode>#,##0.00</c:formatCode>
                <c:ptCount val="53"/>
                <c:pt idx="18">
                  <c:v>0</c:v>
                </c:pt>
                <c:pt idx="20">
                  <c:v>2.34</c:v>
                </c:pt>
                <c:pt idx="21">
                  <c:v>2.34</c:v>
                </c:pt>
                <c:pt idx="22">
                  <c:v>2.34</c:v>
                </c:pt>
                <c:pt idx="23">
                  <c:v>2.34</c:v>
                </c:pt>
                <c:pt idx="24">
                  <c:v>2.34</c:v>
                </c:pt>
                <c:pt idx="25">
                  <c:v>2.34</c:v>
                </c:pt>
                <c:pt idx="26">
                  <c:v>2.34</c:v>
                </c:pt>
                <c:pt idx="27">
                  <c:v>2.34</c:v>
                </c:pt>
                <c:pt idx="28">
                  <c:v>2.34</c:v>
                </c:pt>
                <c:pt idx="29">
                  <c:v>2.34</c:v>
                </c:pt>
                <c:pt idx="30">
                  <c:v>2.34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8FF-81C1-0FFF486E9E90}"/>
            </c:ext>
          </c:extLst>
        </c:ser>
        <c:ser>
          <c:idx val="1"/>
          <c:order val="1"/>
          <c:tx>
            <c:strRef>
              <c:f>'Cereza 28_30'!$D$9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28_30'!$B$11:$B$63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28_30'!$D$11:$D$63</c:f>
              <c:numCache>
                <c:formatCode>#,##0.00</c:formatCode>
                <c:ptCount val="53"/>
                <c:pt idx="20">
                  <c:v>2.6</c:v>
                </c:pt>
                <c:pt idx="21">
                  <c:v>2.5</c:v>
                </c:pt>
                <c:pt idx="22">
                  <c:v>2.5499999999999998</c:v>
                </c:pt>
                <c:pt idx="23">
                  <c:v>2.75</c:v>
                </c:pt>
                <c:pt idx="24">
                  <c:v>2.75</c:v>
                </c:pt>
                <c:pt idx="25">
                  <c:v>2.9</c:v>
                </c:pt>
                <c:pt idx="26">
                  <c:v>3</c:v>
                </c:pt>
                <c:pt idx="27">
                  <c:v>3.1</c:v>
                </c:pt>
                <c:pt idx="28">
                  <c:v>3.1</c:v>
                </c:pt>
                <c:pt idx="29">
                  <c:v>3.1</c:v>
                </c:pt>
                <c:pt idx="30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8FF-81C1-0FFF486E9E90}"/>
            </c:ext>
          </c:extLst>
        </c:ser>
        <c:ser>
          <c:idx val="2"/>
          <c:order val="2"/>
          <c:tx>
            <c:strRef>
              <c:f>'Cereza 28_30'!$F$9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28_30'!$B$11:$B$63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28_30'!$F$11:$F$63</c:f>
              <c:numCache>
                <c:formatCode>#,##0.00</c:formatCode>
                <c:ptCount val="53"/>
                <c:pt idx="21">
                  <c:v>6.35</c:v>
                </c:pt>
                <c:pt idx="22">
                  <c:v>5.87</c:v>
                </c:pt>
                <c:pt idx="23">
                  <c:v>5.84</c:v>
                </c:pt>
                <c:pt idx="24">
                  <c:v>5.92</c:v>
                </c:pt>
                <c:pt idx="25">
                  <c:v>6.02</c:v>
                </c:pt>
                <c:pt idx="26">
                  <c:v>6.51</c:v>
                </c:pt>
                <c:pt idx="27">
                  <c:v>6.66</c:v>
                </c:pt>
                <c:pt idx="28">
                  <c:v>6.38</c:v>
                </c:pt>
                <c:pt idx="29">
                  <c:v>6.32</c:v>
                </c:pt>
                <c:pt idx="30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8FF-81C1-0FFF486E9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8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30+'!$S$38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30+'!$T$38:$AE$38</c:f>
              <c:numCache>
                <c:formatCode>0.00</c:formatCode>
                <c:ptCount val="12"/>
                <c:pt idx="1">
                  <c:v>3</c:v>
                </c:pt>
                <c:pt idx="2">
                  <c:v>3.9</c:v>
                </c:pt>
                <c:pt idx="3">
                  <c:v>3.9</c:v>
                </c:pt>
                <c:pt idx="4">
                  <c:v>3.65</c:v>
                </c:pt>
                <c:pt idx="5">
                  <c:v>3</c:v>
                </c:pt>
                <c:pt idx="6">
                  <c:v>3.15</c:v>
                </c:pt>
                <c:pt idx="7">
                  <c:v>2.75</c:v>
                </c:pt>
                <c:pt idx="8">
                  <c:v>2.7</c:v>
                </c:pt>
                <c:pt idx="9">
                  <c:v>2.7</c:v>
                </c:pt>
                <c:pt idx="1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9-4D18-B021-AFD00506F75F}"/>
            </c:ext>
          </c:extLst>
        </c:ser>
        <c:ser>
          <c:idx val="0"/>
          <c:order val="1"/>
          <c:tx>
            <c:strRef>
              <c:f>'Cereza 30+'!$S$39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30+'!$T$39:$AE$39</c:f>
              <c:numCache>
                <c:formatCode>0.00</c:formatCode>
                <c:ptCount val="12"/>
                <c:pt idx="1">
                  <c:v>1.4</c:v>
                </c:pt>
                <c:pt idx="2">
                  <c:v>2.75</c:v>
                </c:pt>
                <c:pt idx="3">
                  <c:v>2.25</c:v>
                </c:pt>
                <c:pt idx="4">
                  <c:v>1.5</c:v>
                </c:pt>
                <c:pt idx="5">
                  <c:v>1.4</c:v>
                </c:pt>
                <c:pt idx="6">
                  <c:v>1.9</c:v>
                </c:pt>
                <c:pt idx="7">
                  <c:v>2.1</c:v>
                </c:pt>
                <c:pt idx="8">
                  <c:v>2.1</c:v>
                </c:pt>
                <c:pt idx="9">
                  <c:v>2.65</c:v>
                </c:pt>
                <c:pt idx="10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30+'!$S$40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30+'!$T$40:$AE$40</c:f>
              <c:numCache>
                <c:formatCode>0.00</c:formatCode>
                <c:ptCount val="12"/>
                <c:pt idx="1">
                  <c:v>2.3833333333333333</c:v>
                </c:pt>
                <c:pt idx="2">
                  <c:v>3.1625000000000001</c:v>
                </c:pt>
                <c:pt idx="3">
                  <c:v>3.125</c:v>
                </c:pt>
                <c:pt idx="4">
                  <c:v>2.7937500000000002</c:v>
                </c:pt>
                <c:pt idx="5">
                  <c:v>2.2875000000000001</c:v>
                </c:pt>
                <c:pt idx="6">
                  <c:v>2.375</c:v>
                </c:pt>
                <c:pt idx="7">
                  <c:v>2.4799999999999995</c:v>
                </c:pt>
                <c:pt idx="8">
                  <c:v>2.4500000000000002</c:v>
                </c:pt>
                <c:pt idx="9">
                  <c:v>2.6749999999999998</c:v>
                </c:pt>
                <c:pt idx="1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A9-4D18-B021-AFD00506F75F}"/>
            </c:ext>
          </c:extLst>
        </c:ser>
        <c:ser>
          <c:idx val="3"/>
          <c:order val="3"/>
          <c:tx>
            <c:strRef>
              <c:f>'Cereza 30+'!$S$41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30+'!$T$41:$AE$41</c:f>
              <c:numCache>
                <c:formatCode>0.00</c:formatCode>
                <c:ptCount val="12"/>
                <c:pt idx="1">
                  <c:v>3.4</c:v>
                </c:pt>
                <c:pt idx="2">
                  <c:v>3.4</c:v>
                </c:pt>
                <c:pt idx="3">
                  <c:v>3.45</c:v>
                </c:pt>
                <c:pt idx="4">
                  <c:v>3.6</c:v>
                </c:pt>
                <c:pt idx="5">
                  <c:v>3.6</c:v>
                </c:pt>
                <c:pt idx="6">
                  <c:v>3.6</c:v>
                </c:pt>
                <c:pt idx="7">
                  <c:v>3.7</c:v>
                </c:pt>
                <c:pt idx="8">
                  <c:v>3.8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30+'!$S$59</c:f>
              <c:strCache>
                <c:ptCount val="1"/>
                <c:pt idx="0">
                  <c:v>Rango de precios 2017 - 2022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30+'!$T$59:$AE$59</c:f>
              <c:numCache>
                <c:formatCode>0.00</c:formatCode>
                <c:ptCount val="12"/>
                <c:pt idx="0">
                  <c:v>3.75</c:v>
                </c:pt>
                <c:pt idx="1">
                  <c:v>6.99</c:v>
                </c:pt>
                <c:pt idx="2">
                  <c:v>8.75</c:v>
                </c:pt>
                <c:pt idx="3">
                  <c:v>8.99</c:v>
                </c:pt>
                <c:pt idx="4">
                  <c:v>8.06</c:v>
                </c:pt>
                <c:pt idx="5">
                  <c:v>7.95</c:v>
                </c:pt>
                <c:pt idx="6">
                  <c:v>7.9499999999999993</c:v>
                </c:pt>
                <c:pt idx="7">
                  <c:v>7.9499999999999993</c:v>
                </c:pt>
                <c:pt idx="8">
                  <c:v>7.9499999999999993</c:v>
                </c:pt>
                <c:pt idx="9">
                  <c:v>7.9499999999999993</c:v>
                </c:pt>
                <c:pt idx="10">
                  <c:v>6.95</c:v>
                </c:pt>
                <c:pt idx="11">
                  <c:v>4.5472727272727269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2-4300-9AE4-CD190088B6CE}"/>
            </c:ext>
          </c:extLst>
        </c:ser>
        <c:ser>
          <c:idx val="0"/>
          <c:order val="1"/>
          <c:tx>
            <c:strRef>
              <c:f>'Cereza 30+'!$S$60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30+'!$T$60:$AE$60</c:f>
              <c:numCache>
                <c:formatCode>0.00</c:formatCode>
                <c:ptCount val="12"/>
                <c:pt idx="0">
                  <c:v>3.75</c:v>
                </c:pt>
                <c:pt idx="1">
                  <c:v>3.2912500000000002</c:v>
                </c:pt>
                <c:pt idx="2">
                  <c:v>3.7456250000000004</c:v>
                </c:pt>
                <c:pt idx="3">
                  <c:v>3.7456250000000004</c:v>
                </c:pt>
                <c:pt idx="4">
                  <c:v>3.8044444444444445</c:v>
                </c:pt>
                <c:pt idx="5">
                  <c:v>3.0820833333333333</c:v>
                </c:pt>
                <c:pt idx="6">
                  <c:v>3.1657936507936508</c:v>
                </c:pt>
                <c:pt idx="7">
                  <c:v>3.6280769230769234</c:v>
                </c:pt>
                <c:pt idx="8">
                  <c:v>3.793571428571429</c:v>
                </c:pt>
                <c:pt idx="9">
                  <c:v>3.6022727272727271</c:v>
                </c:pt>
                <c:pt idx="10">
                  <c:v>4.0386666666666668</c:v>
                </c:pt>
                <c:pt idx="11">
                  <c:v>4.18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30+'!$S$61</c:f>
              <c:strCache>
                <c:ptCount val="1"/>
                <c:pt idx="0">
                  <c:v>Promedio 2017 - 2022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30+'!$T$61:$AE$61</c:f>
              <c:numCache>
                <c:formatCode>0.00</c:formatCode>
                <c:ptCount val="12"/>
                <c:pt idx="0">
                  <c:v>3.75</c:v>
                </c:pt>
                <c:pt idx="1">
                  <c:v>5.140625</c:v>
                </c:pt>
                <c:pt idx="2">
                  <c:v>5.4081250000000001</c:v>
                </c:pt>
                <c:pt idx="3">
                  <c:v>6.081631944444446</c:v>
                </c:pt>
                <c:pt idx="4">
                  <c:v>5.4860185185185193</c:v>
                </c:pt>
                <c:pt idx="5">
                  <c:v>5.3135138888888891</c:v>
                </c:pt>
                <c:pt idx="6">
                  <c:v>5.2996621896621896</c:v>
                </c:pt>
                <c:pt idx="7">
                  <c:v>5.4947786935286942</c:v>
                </c:pt>
                <c:pt idx="8">
                  <c:v>5.5789194139194143</c:v>
                </c:pt>
                <c:pt idx="9">
                  <c:v>5.2244998760612251</c:v>
                </c:pt>
                <c:pt idx="10">
                  <c:v>5.0848888888888881</c:v>
                </c:pt>
                <c:pt idx="11">
                  <c:v>4.3636363636363633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62-4300-9AE4-CD190088B6CE}"/>
            </c:ext>
          </c:extLst>
        </c:ser>
        <c:ser>
          <c:idx val="3"/>
          <c:order val="3"/>
          <c:tx>
            <c:strRef>
              <c:f>'Cereza 30+'!$S$62</c:f>
              <c:strCache>
                <c:ptCount val="1"/>
                <c:pt idx="0">
                  <c:v>2023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30+'!$T$58:$AE$58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30+'!$T$62:$AE$62</c:f>
              <c:numCache>
                <c:formatCode>0.00</c:formatCode>
                <c:ptCount val="12"/>
                <c:pt idx="3">
                  <c:v>7.57</c:v>
                </c:pt>
                <c:pt idx="4">
                  <c:v>7.45</c:v>
                </c:pt>
                <c:pt idx="5">
                  <c:v>8.49</c:v>
                </c:pt>
                <c:pt idx="6">
                  <c:v>8.49</c:v>
                </c:pt>
                <c:pt idx="7">
                  <c:v>8.49</c:v>
                </c:pt>
                <c:pt idx="8">
                  <c:v>8.49</c:v>
                </c:pt>
                <c:pt idx="9">
                  <c:v>8.9499999999999993</c:v>
                </c:pt>
                <c:pt idx="10">
                  <c:v>7.99</c:v>
                </c:pt>
                <c:pt idx="11">
                  <c:v>7.99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'Cereza 30+'!$B$11:$B$63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30+'!$C$11:$C$63</c:f>
              <c:numCache>
                <c:formatCode>#,##0.00</c:formatCode>
                <c:ptCount val="53"/>
                <c:pt idx="18">
                  <c:v>0</c:v>
                </c:pt>
                <c:pt idx="20">
                  <c:v>2.34</c:v>
                </c:pt>
                <c:pt idx="21">
                  <c:v>2.34</c:v>
                </c:pt>
                <c:pt idx="22">
                  <c:v>2.34</c:v>
                </c:pt>
                <c:pt idx="23">
                  <c:v>2.34</c:v>
                </c:pt>
                <c:pt idx="24">
                  <c:v>2.34</c:v>
                </c:pt>
                <c:pt idx="25">
                  <c:v>2.34</c:v>
                </c:pt>
                <c:pt idx="26">
                  <c:v>2.34</c:v>
                </c:pt>
                <c:pt idx="27">
                  <c:v>2.34</c:v>
                </c:pt>
                <c:pt idx="28">
                  <c:v>2.34</c:v>
                </c:pt>
                <c:pt idx="29">
                  <c:v>2.34</c:v>
                </c:pt>
                <c:pt idx="30">
                  <c:v>2.34</c:v>
                </c:pt>
                <c:pt idx="3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48-4420-9B85-C28C85C95CBD}"/>
            </c:ext>
          </c:extLst>
        </c:ser>
        <c:ser>
          <c:idx val="1"/>
          <c:order val="1"/>
          <c:tx>
            <c:strRef>
              <c:f>'Cereza 30+'!$D$9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'Cereza 30+'!$B$11:$B$63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30+'!$D$11:$D$63</c:f>
              <c:numCache>
                <c:formatCode>#,##0.00</c:formatCode>
                <c:ptCount val="53"/>
                <c:pt idx="20">
                  <c:v>3.4</c:v>
                </c:pt>
                <c:pt idx="21">
                  <c:v>3.4</c:v>
                </c:pt>
                <c:pt idx="22">
                  <c:v>3.45</c:v>
                </c:pt>
                <c:pt idx="23">
                  <c:v>3.6</c:v>
                </c:pt>
                <c:pt idx="24">
                  <c:v>3.6</c:v>
                </c:pt>
                <c:pt idx="25">
                  <c:v>3.6</c:v>
                </c:pt>
                <c:pt idx="26">
                  <c:v>3.7</c:v>
                </c:pt>
                <c:pt idx="27">
                  <c:v>3.8</c:v>
                </c:pt>
                <c:pt idx="28">
                  <c:v>3.8</c:v>
                </c:pt>
                <c:pt idx="29">
                  <c:v>3.8</c:v>
                </c:pt>
                <c:pt idx="30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8-4420-9B85-C28C85C95CBD}"/>
            </c:ext>
          </c:extLst>
        </c:ser>
        <c:ser>
          <c:idx val="2"/>
          <c:order val="2"/>
          <c:tx>
            <c:strRef>
              <c:f>'Cereza 30+'!$F$9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30+'!$B$11:$B$63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'Cereza 30+'!$F$11:$F$63</c:f>
              <c:numCache>
                <c:formatCode>#,##0.00</c:formatCode>
                <c:ptCount val="53"/>
                <c:pt idx="22">
                  <c:v>7.57</c:v>
                </c:pt>
                <c:pt idx="23">
                  <c:v>7.45</c:v>
                </c:pt>
                <c:pt idx="24">
                  <c:v>8.49</c:v>
                </c:pt>
                <c:pt idx="25">
                  <c:v>8.49</c:v>
                </c:pt>
                <c:pt idx="26">
                  <c:v>8.49</c:v>
                </c:pt>
                <c:pt idx="27">
                  <c:v>8.49</c:v>
                </c:pt>
                <c:pt idx="28">
                  <c:v>8.9499999999999993</c:v>
                </c:pt>
                <c:pt idx="29">
                  <c:v>7.99</c:v>
                </c:pt>
                <c:pt idx="30">
                  <c:v>7.99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48-4420-9B85-C28C85C95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3/Observatorio%20Precio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6">
          <cell r="D146">
            <v>1.4</v>
          </cell>
          <cell r="F146">
            <v>2.25</v>
          </cell>
        </row>
        <row r="147">
          <cell r="D147">
            <v>2.2000000000000002</v>
          </cell>
          <cell r="F147">
            <v>3.2</v>
          </cell>
        </row>
        <row r="148">
          <cell r="D148">
            <v>2.6</v>
          </cell>
          <cell r="F148">
            <v>3.6</v>
          </cell>
        </row>
        <row r="149">
          <cell r="D149">
            <v>3.4</v>
          </cell>
          <cell r="F149">
            <v>4.55</v>
          </cell>
        </row>
      </sheetData>
      <sheetData sheetId="21">
        <row r="146">
          <cell r="D146">
            <v>1.2</v>
          </cell>
          <cell r="F146">
            <v>2</v>
          </cell>
        </row>
        <row r="147">
          <cell r="D147">
            <v>1.8</v>
          </cell>
          <cell r="F147">
            <v>2.7</v>
          </cell>
          <cell r="G147">
            <v>4.01</v>
          </cell>
        </row>
        <row r="148">
          <cell r="D148">
            <v>2.5</v>
          </cell>
          <cell r="F148">
            <v>3.5</v>
          </cell>
          <cell r="G148">
            <v>6.35</v>
          </cell>
        </row>
        <row r="149">
          <cell r="D149">
            <v>3.4</v>
          </cell>
          <cell r="F149">
            <v>4.55</v>
          </cell>
        </row>
      </sheetData>
      <sheetData sheetId="22">
        <row r="146">
          <cell r="D146">
            <v>1.25</v>
          </cell>
          <cell r="F146">
            <v>2.0499999999999998</v>
          </cell>
        </row>
        <row r="147">
          <cell r="D147">
            <v>1.85</v>
          </cell>
          <cell r="F147">
            <v>2.75</v>
          </cell>
          <cell r="G147">
            <v>4.9800000000000004</v>
          </cell>
        </row>
        <row r="148">
          <cell r="D148">
            <v>2.5499999999999998</v>
          </cell>
          <cell r="F148">
            <v>3.55</v>
          </cell>
          <cell r="G148">
            <v>5.87</v>
          </cell>
        </row>
        <row r="149">
          <cell r="D149">
            <v>3.45</v>
          </cell>
          <cell r="F149">
            <v>4.5999999999999996</v>
          </cell>
          <cell r="G149">
            <v>7.57</v>
          </cell>
        </row>
      </sheetData>
      <sheetData sheetId="23">
        <row r="146">
          <cell r="D146">
            <v>1.35</v>
          </cell>
          <cell r="F146">
            <v>2.2000000000000002</v>
          </cell>
          <cell r="G146">
            <v>3.85</v>
          </cell>
        </row>
        <row r="147">
          <cell r="D147">
            <v>1.95</v>
          </cell>
          <cell r="F147">
            <v>2.9</v>
          </cell>
          <cell r="G147">
            <v>4.34</v>
          </cell>
        </row>
        <row r="148">
          <cell r="D148">
            <v>2.75</v>
          </cell>
          <cell r="F148">
            <v>3.8</v>
          </cell>
          <cell r="G148">
            <v>5.84</v>
          </cell>
        </row>
        <row r="149">
          <cell r="D149">
            <v>3.6</v>
          </cell>
          <cell r="F149">
            <v>4.8</v>
          </cell>
          <cell r="G149">
            <v>7.45</v>
          </cell>
        </row>
      </sheetData>
      <sheetData sheetId="24">
        <row r="146">
          <cell r="D146">
            <v>1.35</v>
          </cell>
          <cell r="F146">
            <v>2.2000000000000002</v>
          </cell>
          <cell r="G146">
            <v>3.85</v>
          </cell>
        </row>
        <row r="147">
          <cell r="D147">
            <v>1.95</v>
          </cell>
          <cell r="F147">
            <v>2.9</v>
          </cell>
          <cell r="G147">
            <v>4.16</v>
          </cell>
        </row>
        <row r="148">
          <cell r="D148">
            <v>2.75</v>
          </cell>
          <cell r="F148">
            <v>3.8</v>
          </cell>
          <cell r="G148">
            <v>5.92</v>
          </cell>
        </row>
        <row r="149">
          <cell r="D149">
            <v>3.6</v>
          </cell>
          <cell r="F149">
            <v>4.8</v>
          </cell>
          <cell r="G149">
            <v>8.49</v>
          </cell>
        </row>
      </sheetData>
      <sheetData sheetId="25">
        <row r="146">
          <cell r="D146">
            <v>1.5</v>
          </cell>
          <cell r="F146">
            <v>2.35</v>
          </cell>
          <cell r="G146">
            <v>3.85</v>
          </cell>
        </row>
        <row r="147">
          <cell r="D147">
            <v>2.5</v>
          </cell>
          <cell r="F147">
            <v>3.5</v>
          </cell>
          <cell r="G147">
            <v>4.25</v>
          </cell>
        </row>
        <row r="148">
          <cell r="D148">
            <v>2.9</v>
          </cell>
          <cell r="F148">
            <v>3.95</v>
          </cell>
          <cell r="G148">
            <v>6.02</v>
          </cell>
        </row>
        <row r="149">
          <cell r="D149">
            <v>3.6</v>
          </cell>
          <cell r="F149">
            <v>4.8</v>
          </cell>
          <cell r="G149">
            <v>8.49</v>
          </cell>
        </row>
      </sheetData>
      <sheetData sheetId="26">
        <row r="146">
          <cell r="D146">
            <v>1.5</v>
          </cell>
          <cell r="F146">
            <v>2.35</v>
          </cell>
          <cell r="G146">
            <v>3.85</v>
          </cell>
        </row>
        <row r="147">
          <cell r="D147">
            <v>2.5</v>
          </cell>
          <cell r="F147">
            <v>3.5</v>
          </cell>
          <cell r="G147">
            <v>5.62</v>
          </cell>
        </row>
        <row r="148">
          <cell r="D148">
            <v>3</v>
          </cell>
          <cell r="F148">
            <v>4.05</v>
          </cell>
          <cell r="G148">
            <v>6.51</v>
          </cell>
        </row>
        <row r="149">
          <cell r="D149">
            <v>3.7</v>
          </cell>
          <cell r="F149">
            <v>4.9000000000000004</v>
          </cell>
          <cell r="G149">
            <v>8.49</v>
          </cell>
        </row>
      </sheetData>
      <sheetData sheetId="27">
        <row r="146">
          <cell r="D146">
            <v>1.5</v>
          </cell>
          <cell r="F146">
            <v>2.35</v>
          </cell>
          <cell r="G146">
            <v>3.85</v>
          </cell>
        </row>
        <row r="147">
          <cell r="D147">
            <v>2.6</v>
          </cell>
          <cell r="F147">
            <v>3.6</v>
          </cell>
          <cell r="G147">
            <v>5.62</v>
          </cell>
        </row>
        <row r="148">
          <cell r="D148">
            <v>3.1</v>
          </cell>
          <cell r="F148">
            <v>4.2</v>
          </cell>
          <cell r="G148">
            <v>6.66</v>
          </cell>
        </row>
        <row r="149">
          <cell r="D149">
            <v>3.8</v>
          </cell>
          <cell r="F149">
            <v>5</v>
          </cell>
          <cell r="G149">
            <v>8.49</v>
          </cell>
        </row>
      </sheetData>
      <sheetData sheetId="28">
        <row r="146">
          <cell r="D146">
            <v>1.5</v>
          </cell>
          <cell r="F146">
            <v>2.35</v>
          </cell>
          <cell r="G146">
            <v>3.85</v>
          </cell>
        </row>
        <row r="147">
          <cell r="D147">
            <v>2.6</v>
          </cell>
          <cell r="F147">
            <v>3.6</v>
          </cell>
          <cell r="G147">
            <v>5.62</v>
          </cell>
        </row>
        <row r="148">
          <cell r="D148">
            <v>3.1</v>
          </cell>
          <cell r="F148">
            <v>4.2</v>
          </cell>
          <cell r="G148">
            <v>6.38</v>
          </cell>
        </row>
        <row r="149">
          <cell r="D149">
            <v>3.8</v>
          </cell>
          <cell r="F149">
            <v>5</v>
          </cell>
          <cell r="G149">
            <v>8.9499999999999993</v>
          </cell>
        </row>
      </sheetData>
      <sheetData sheetId="29">
        <row r="146">
          <cell r="D146">
            <v>1.5</v>
          </cell>
          <cell r="F146">
            <v>2.35</v>
          </cell>
          <cell r="G146">
            <v>3.85</v>
          </cell>
        </row>
        <row r="147">
          <cell r="D147">
            <v>2.6</v>
          </cell>
          <cell r="F147">
            <v>3.6</v>
          </cell>
          <cell r="G147">
            <v>5.62</v>
          </cell>
        </row>
        <row r="148">
          <cell r="D148">
            <v>3.1</v>
          </cell>
          <cell r="F148">
            <v>4.2</v>
          </cell>
          <cell r="G148">
            <v>6.32</v>
          </cell>
        </row>
        <row r="149">
          <cell r="D149">
            <v>3.8</v>
          </cell>
          <cell r="F149">
            <v>5</v>
          </cell>
          <cell r="G149">
            <v>7.99</v>
          </cell>
        </row>
      </sheetData>
      <sheetData sheetId="30">
        <row r="146">
          <cell r="D146">
            <v>1.5</v>
          </cell>
          <cell r="F146">
            <v>2.35</v>
          </cell>
          <cell r="G146">
            <v>3.22</v>
          </cell>
        </row>
        <row r="147">
          <cell r="D147">
            <v>2.6</v>
          </cell>
          <cell r="F147">
            <v>3.6</v>
          </cell>
          <cell r="G147">
            <v>6.1</v>
          </cell>
        </row>
        <row r="148">
          <cell r="D148">
            <v>3.1</v>
          </cell>
          <cell r="F148">
            <v>4.2</v>
          </cell>
          <cell r="G148">
            <v>6.61</v>
          </cell>
        </row>
        <row r="149">
          <cell r="D149">
            <v>3.8</v>
          </cell>
          <cell r="F149">
            <v>5</v>
          </cell>
          <cell r="G149">
            <v>7.99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15" zoomScaleNormal="115" zoomScaleSheetLayoutView="130" workbookViewId="0">
      <selection activeCell="C43" sqref="C43:F4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20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23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6" ht="12.75" customHeight="1">
      <c r="B10" s="34"/>
      <c r="C10" s="35" t="s">
        <v>11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12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2017</v>
      </c>
      <c r="T26" s="20"/>
      <c r="U26" s="20">
        <v>1.1000000000000001</v>
      </c>
      <c r="V26" s="20">
        <v>1.1000000000000001</v>
      </c>
      <c r="W26" s="20">
        <v>0.9</v>
      </c>
      <c r="X26" s="20"/>
      <c r="Y26" s="20">
        <v>0.45</v>
      </c>
      <c r="Z26" s="20">
        <v>0.7</v>
      </c>
      <c r="AA26" s="20">
        <v>0.9</v>
      </c>
      <c r="AB26" s="20">
        <v>0.9</v>
      </c>
      <c r="AC26" s="20"/>
      <c r="AD26" s="20"/>
      <c r="AE26" s="20"/>
      <c r="AF26" s="21"/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2018</v>
      </c>
      <c r="T27" s="20"/>
      <c r="U27" s="20"/>
      <c r="V27" s="20"/>
      <c r="W27" s="20"/>
      <c r="X27" s="20"/>
      <c r="Y27" s="20">
        <v>1.1499999999999999</v>
      </c>
      <c r="Z27" s="20">
        <v>0.875</v>
      </c>
      <c r="AA27" s="20">
        <v>0.77499999999999991</v>
      </c>
      <c r="AB27" s="20">
        <v>0.9</v>
      </c>
      <c r="AC27" s="20">
        <v>0.75</v>
      </c>
      <c r="AD27" s="20">
        <v>0.75</v>
      </c>
      <c r="AE27" s="20"/>
      <c r="AF27" s="21">
        <f>AVERAGE(T27:AE27)</f>
        <v>0.86666666666666659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2019</v>
      </c>
      <c r="T28" s="20"/>
      <c r="U28" s="20"/>
      <c r="V28" s="20"/>
      <c r="W28" s="20">
        <v>1.35</v>
      </c>
      <c r="X28" s="20">
        <v>1.35</v>
      </c>
      <c r="Y28" s="20">
        <v>0.95000000000000007</v>
      </c>
      <c r="Z28" s="20">
        <v>1.4</v>
      </c>
      <c r="AA28" s="20">
        <v>1.4</v>
      </c>
      <c r="AB28" s="20">
        <v>1.55</v>
      </c>
      <c r="AC28" s="20">
        <v>1.65</v>
      </c>
      <c r="AD28" s="20">
        <v>1.65</v>
      </c>
      <c r="AE28" s="20"/>
      <c r="AF28" s="21">
        <f>AVERAGE(T28:AE28)</f>
        <v>1.4125000000000003</v>
      </c>
    </row>
    <row r="29" spans="2:32" ht="9.9499999999999993" customHeight="1">
      <c r="B29" s="31">
        <v>19</v>
      </c>
      <c r="C29" s="33" t="s">
        <v>21</v>
      </c>
      <c r="D29" s="33"/>
      <c r="E29" s="33"/>
      <c r="F29" s="33"/>
      <c r="S29" s="19">
        <v>2020</v>
      </c>
      <c r="T29" s="20"/>
      <c r="U29" s="20"/>
      <c r="V29" s="20"/>
      <c r="W29" s="20"/>
      <c r="X29" s="20">
        <v>1.65</v>
      </c>
      <c r="Y29" s="20">
        <v>1.35</v>
      </c>
      <c r="Z29" s="20">
        <v>0.9</v>
      </c>
      <c r="AA29" s="20"/>
      <c r="AB29" s="20"/>
      <c r="AC29" s="20"/>
      <c r="AD29" s="20"/>
      <c r="AE29" s="20"/>
      <c r="AF29" s="21">
        <f t="shared" ref="AF29:AF33" si="0">AVERAGE(T29:AE29)</f>
        <v>1.3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2021</v>
      </c>
      <c r="T30" s="20"/>
      <c r="U30" s="20">
        <v>1.4</v>
      </c>
      <c r="V30" s="20">
        <v>1.2</v>
      </c>
      <c r="W30" s="20"/>
      <c r="X30" s="20"/>
      <c r="Y30" s="20"/>
      <c r="Z30" s="20">
        <v>0.5</v>
      </c>
      <c r="AA30" s="20">
        <v>0.6</v>
      </c>
      <c r="AB30" s="20">
        <v>0.65</v>
      </c>
      <c r="AC30" s="20">
        <v>0.7</v>
      </c>
      <c r="AD30" s="20"/>
      <c r="AE30" s="20"/>
      <c r="AF30" s="21">
        <f t="shared" si="0"/>
        <v>0.84166666666666667</v>
      </c>
    </row>
    <row r="31" spans="2:32" ht="9.9499999999999993" customHeight="1">
      <c r="B31" s="31">
        <v>21</v>
      </c>
      <c r="C31" s="28">
        <v>2.34</v>
      </c>
      <c r="D31" s="28">
        <f>'[1]21'!$D$146</f>
        <v>1.4</v>
      </c>
      <c r="E31" s="28">
        <f>'[1]21'!$F$146</f>
        <v>2.25</v>
      </c>
      <c r="F31" s="28"/>
      <c r="S31" s="19">
        <v>2022</v>
      </c>
      <c r="T31" s="20"/>
      <c r="U31" s="20">
        <v>1.5</v>
      </c>
      <c r="V31" s="20">
        <v>1.3</v>
      </c>
      <c r="W31" s="20">
        <v>1.1499999999999999</v>
      </c>
      <c r="X31" s="20">
        <v>1.05</v>
      </c>
      <c r="Y31" s="20">
        <v>1.05</v>
      </c>
      <c r="Z31" s="20">
        <v>1</v>
      </c>
      <c r="AA31" s="20">
        <v>1</v>
      </c>
      <c r="AB31" s="20">
        <v>1</v>
      </c>
      <c r="AC31" s="20">
        <v>1</v>
      </c>
      <c r="AD31" s="20">
        <v>1.2</v>
      </c>
      <c r="AE31" s="20"/>
      <c r="AF31" s="21">
        <f t="shared" si="0"/>
        <v>1.125</v>
      </c>
    </row>
    <row r="32" spans="2:32" ht="9.9499999999999993" customHeight="1">
      <c r="B32" s="29">
        <v>22</v>
      </c>
      <c r="C32" s="30">
        <v>2.34</v>
      </c>
      <c r="D32" s="30">
        <f>'[1]22'!$D$146</f>
        <v>1.2</v>
      </c>
      <c r="E32" s="30">
        <f>'[1]22'!$F$146</f>
        <v>2</v>
      </c>
      <c r="F32" s="30"/>
      <c r="S32" s="19" t="s">
        <v>3</v>
      </c>
      <c r="T32" s="20"/>
      <c r="U32" s="20">
        <f>MAX(U26:U31)</f>
        <v>1.5</v>
      </c>
      <c r="V32" s="20">
        <f t="shared" ref="V32:AD32" si="1">MAX(V26:V31)</f>
        <v>1.3</v>
      </c>
      <c r="W32" s="20">
        <f t="shared" si="1"/>
        <v>1.35</v>
      </c>
      <c r="X32" s="20">
        <f t="shared" si="1"/>
        <v>1.65</v>
      </c>
      <c r="Y32" s="20">
        <f t="shared" si="1"/>
        <v>1.35</v>
      </c>
      <c r="Z32" s="20">
        <f t="shared" si="1"/>
        <v>1.4</v>
      </c>
      <c r="AA32" s="20">
        <f t="shared" si="1"/>
        <v>1.4</v>
      </c>
      <c r="AB32" s="20">
        <f t="shared" si="1"/>
        <v>1.55</v>
      </c>
      <c r="AC32" s="20">
        <f t="shared" si="1"/>
        <v>1.65</v>
      </c>
      <c r="AD32" s="20">
        <f t="shared" si="1"/>
        <v>1.65</v>
      </c>
      <c r="AE32" s="20"/>
      <c r="AF32" s="21">
        <f>AVERAGE(T32:AE32)</f>
        <v>1.4800000000000002</v>
      </c>
    </row>
    <row r="33" spans="2:32" ht="9.9499999999999993" customHeight="1">
      <c r="B33" s="31">
        <v>23</v>
      </c>
      <c r="C33" s="28">
        <v>2.34</v>
      </c>
      <c r="D33" s="28">
        <f>'[1]23'!$D$146</f>
        <v>1.25</v>
      </c>
      <c r="E33" s="28">
        <f>'[1]23'!$F$146</f>
        <v>2.0499999999999998</v>
      </c>
      <c r="F33" s="28"/>
      <c r="S33" s="19" t="s">
        <v>4</v>
      </c>
      <c r="T33" s="20"/>
      <c r="U33" s="20">
        <f>MIN(U26:U31)</f>
        <v>1.1000000000000001</v>
      </c>
      <c r="V33" s="20">
        <f t="shared" ref="V33:AD33" si="2">MIN(V26:V31)</f>
        <v>1.1000000000000001</v>
      </c>
      <c r="W33" s="20">
        <f t="shared" si="2"/>
        <v>0.9</v>
      </c>
      <c r="X33" s="20">
        <f t="shared" si="2"/>
        <v>1.05</v>
      </c>
      <c r="Y33" s="20">
        <f t="shared" si="2"/>
        <v>0.45</v>
      </c>
      <c r="Z33" s="20">
        <f t="shared" si="2"/>
        <v>0.5</v>
      </c>
      <c r="AA33" s="20">
        <f t="shared" si="2"/>
        <v>0.6</v>
      </c>
      <c r="AB33" s="20">
        <f t="shared" si="2"/>
        <v>0.65</v>
      </c>
      <c r="AC33" s="20">
        <f t="shared" si="2"/>
        <v>0.7</v>
      </c>
      <c r="AD33" s="20">
        <f t="shared" si="2"/>
        <v>0.75</v>
      </c>
      <c r="AE33" s="20"/>
      <c r="AF33" s="21">
        <f t="shared" si="0"/>
        <v>0.78</v>
      </c>
    </row>
    <row r="34" spans="2:32" ht="9.9499999999999993" customHeight="1">
      <c r="B34" s="29">
        <v>24</v>
      </c>
      <c r="C34" s="30">
        <v>2.34</v>
      </c>
      <c r="D34" s="30">
        <f>'[1]24'!$D$146</f>
        <v>1.35</v>
      </c>
      <c r="E34" s="30">
        <f>'[1]24'!$F$146</f>
        <v>2.2000000000000002</v>
      </c>
      <c r="F34" s="30">
        <f>'[1]24'!$G$146</f>
        <v>3.85</v>
      </c>
      <c r="S34" s="19" t="s">
        <v>5</v>
      </c>
      <c r="T34" s="20"/>
      <c r="U34" s="20">
        <f>AVERAGE(U26:U31)</f>
        <v>1.3333333333333333</v>
      </c>
      <c r="V34" s="20">
        <f t="shared" ref="V34:AD34" si="3">AVERAGE(V26:V31)</f>
        <v>1.2</v>
      </c>
      <c r="W34" s="20">
        <f t="shared" si="3"/>
        <v>1.1333333333333333</v>
      </c>
      <c r="X34" s="20">
        <f t="shared" si="3"/>
        <v>1.3499999999999999</v>
      </c>
      <c r="Y34" s="20">
        <f t="shared" si="3"/>
        <v>0.99</v>
      </c>
      <c r="Z34" s="20">
        <f t="shared" si="3"/>
        <v>0.89583333333333337</v>
      </c>
      <c r="AA34" s="20">
        <f t="shared" si="3"/>
        <v>0.93499999999999994</v>
      </c>
      <c r="AB34" s="20">
        <f t="shared" si="3"/>
        <v>1</v>
      </c>
      <c r="AC34" s="20">
        <f t="shared" si="3"/>
        <v>1.0249999999999999</v>
      </c>
      <c r="AD34" s="20">
        <f t="shared" si="3"/>
        <v>1.2</v>
      </c>
      <c r="AE34" s="20"/>
      <c r="AF34" s="21">
        <f>AVERAGE(T34:AE34)</f>
        <v>1.1062499999999997</v>
      </c>
    </row>
    <row r="35" spans="2:32" ht="9.9499999999999993" customHeight="1">
      <c r="B35" s="31">
        <v>25</v>
      </c>
      <c r="C35" s="28">
        <v>2.34</v>
      </c>
      <c r="D35" s="28">
        <f>'[1]25'!$D$146</f>
        <v>1.35</v>
      </c>
      <c r="E35" s="28">
        <f>'[1]25'!$F$146</f>
        <v>2.2000000000000002</v>
      </c>
      <c r="F35" s="28">
        <f>'[1]25'!$G$146</f>
        <v>3.85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2.34</v>
      </c>
      <c r="D36" s="30">
        <f>'[1]26'!$D$146</f>
        <v>1.5</v>
      </c>
      <c r="E36" s="30">
        <f>'[1]26'!$F$146</f>
        <v>2.35</v>
      </c>
      <c r="F36" s="30">
        <f>'[1]26'!$G$146</f>
        <v>3.85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2.34</v>
      </c>
      <c r="D37" s="28">
        <f>'[1]27'!$D$146</f>
        <v>1.5</v>
      </c>
      <c r="E37" s="28">
        <f>'[1]27'!$F$146</f>
        <v>2.35</v>
      </c>
      <c r="F37" s="28">
        <f>'[1]27'!$G$146</f>
        <v>3.85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2.34</v>
      </c>
      <c r="D38" s="30">
        <f>'[1]28'!$D$146</f>
        <v>1.5</v>
      </c>
      <c r="E38" s="30">
        <f>'[1]28'!$F$146</f>
        <v>2.35</v>
      </c>
      <c r="F38" s="30">
        <f>'[1]28'!$G$146</f>
        <v>3.85</v>
      </c>
      <c r="S38" s="19" t="s">
        <v>6</v>
      </c>
      <c r="T38" s="20"/>
      <c r="U38" s="20">
        <f>U32</f>
        <v>1.5</v>
      </c>
      <c r="V38" s="20">
        <f t="shared" ref="U38:AD40" si="4">V32</f>
        <v>1.3</v>
      </c>
      <c r="W38" s="20">
        <f t="shared" si="4"/>
        <v>1.35</v>
      </c>
      <c r="X38" s="20">
        <f t="shared" si="4"/>
        <v>1.65</v>
      </c>
      <c r="Y38" s="20">
        <f t="shared" si="4"/>
        <v>1.35</v>
      </c>
      <c r="Z38" s="20">
        <f t="shared" si="4"/>
        <v>1.4</v>
      </c>
      <c r="AA38" s="20">
        <f t="shared" si="4"/>
        <v>1.4</v>
      </c>
      <c r="AB38" s="20">
        <f t="shared" si="4"/>
        <v>1.55</v>
      </c>
      <c r="AC38" s="20">
        <f t="shared" si="4"/>
        <v>1.65</v>
      </c>
      <c r="AD38" s="20">
        <f t="shared" si="4"/>
        <v>1.65</v>
      </c>
      <c r="AE38" s="20"/>
      <c r="AF38" s="17"/>
    </row>
    <row r="39" spans="2:32" ht="9.9499999999999993" customHeight="1">
      <c r="B39" s="31">
        <v>29</v>
      </c>
      <c r="C39" s="28">
        <v>2.34</v>
      </c>
      <c r="D39" s="28">
        <f>'[1]29'!$D$146</f>
        <v>1.5</v>
      </c>
      <c r="E39" s="28">
        <f>'[1]29'!$F$146</f>
        <v>2.35</v>
      </c>
      <c r="F39" s="28">
        <f>'[1]29'!$G$146</f>
        <v>3.85</v>
      </c>
      <c r="S39" s="19"/>
      <c r="T39" s="20"/>
      <c r="U39" s="20">
        <f t="shared" si="4"/>
        <v>1.1000000000000001</v>
      </c>
      <c r="V39" s="20">
        <f t="shared" si="4"/>
        <v>1.1000000000000001</v>
      </c>
      <c r="W39" s="20">
        <f t="shared" si="4"/>
        <v>0.9</v>
      </c>
      <c r="X39" s="20">
        <f t="shared" si="4"/>
        <v>1.05</v>
      </c>
      <c r="Y39" s="20">
        <f t="shared" si="4"/>
        <v>0.45</v>
      </c>
      <c r="Z39" s="20">
        <f t="shared" si="4"/>
        <v>0.5</v>
      </c>
      <c r="AA39" s="20">
        <f t="shared" si="4"/>
        <v>0.6</v>
      </c>
      <c r="AB39" s="20">
        <f t="shared" si="4"/>
        <v>0.65</v>
      </c>
      <c r="AC39" s="20">
        <f t="shared" si="4"/>
        <v>0.7</v>
      </c>
      <c r="AD39" s="20">
        <f t="shared" si="4"/>
        <v>0.75</v>
      </c>
      <c r="AE39" s="20"/>
      <c r="AF39" s="17"/>
    </row>
    <row r="40" spans="2:32" ht="9.9499999999999993" customHeight="1">
      <c r="B40" s="29">
        <v>30</v>
      </c>
      <c r="C40" s="30">
        <v>2.34</v>
      </c>
      <c r="D40" s="30">
        <f>'[1]30'!$D$146</f>
        <v>1.5</v>
      </c>
      <c r="E40" s="30">
        <f>'[1]30'!$F$146</f>
        <v>2.35</v>
      </c>
      <c r="F40" s="30">
        <f>'[1]30'!$G$146</f>
        <v>3.85</v>
      </c>
      <c r="S40" s="22" t="str">
        <f>S34</f>
        <v>Promedio 2017 - 2022</v>
      </c>
      <c r="T40" s="23"/>
      <c r="U40" s="23">
        <f t="shared" si="4"/>
        <v>1.3333333333333333</v>
      </c>
      <c r="V40" s="23">
        <f t="shared" si="4"/>
        <v>1.2</v>
      </c>
      <c r="W40" s="23">
        <f t="shared" si="4"/>
        <v>1.1333333333333333</v>
      </c>
      <c r="X40" s="23">
        <f t="shared" si="4"/>
        <v>1.3499999999999999</v>
      </c>
      <c r="Y40" s="23">
        <f t="shared" si="4"/>
        <v>0.99</v>
      </c>
      <c r="Z40" s="23">
        <f t="shared" si="4"/>
        <v>0.89583333333333337</v>
      </c>
      <c r="AA40" s="23">
        <f t="shared" si="4"/>
        <v>0.93499999999999994</v>
      </c>
      <c r="AB40" s="23">
        <f t="shared" si="4"/>
        <v>1</v>
      </c>
      <c r="AC40" s="23">
        <f t="shared" si="4"/>
        <v>1.0249999999999999</v>
      </c>
      <c r="AD40" s="23">
        <f t="shared" si="4"/>
        <v>1.2</v>
      </c>
      <c r="AE40" s="23"/>
      <c r="AF40" s="17"/>
    </row>
    <row r="41" spans="2:32" ht="9.9499999999999993" customHeight="1">
      <c r="B41" s="31">
        <v>31</v>
      </c>
      <c r="C41" s="28">
        <v>2.34</v>
      </c>
      <c r="D41" s="28">
        <f>'[1]31'!$D$146</f>
        <v>1.5</v>
      </c>
      <c r="E41" s="28">
        <f>'[1]31'!$F$146</f>
        <v>2.35</v>
      </c>
      <c r="F41" s="28">
        <f>'[1]31'!$G$146</f>
        <v>3.22</v>
      </c>
      <c r="S41" s="19">
        <v>2023</v>
      </c>
      <c r="T41" s="24"/>
      <c r="U41" s="24">
        <f>D31</f>
        <v>1.4</v>
      </c>
      <c r="V41" s="24">
        <f>D32</f>
        <v>1.2</v>
      </c>
      <c r="W41" s="24">
        <f>D33</f>
        <v>1.25</v>
      </c>
      <c r="X41" s="24">
        <f>D34</f>
        <v>1.35</v>
      </c>
      <c r="Y41" s="24">
        <f>D35</f>
        <v>1.35</v>
      </c>
      <c r="Z41" s="24">
        <f>D36</f>
        <v>1.5</v>
      </c>
      <c r="AA41" s="24">
        <f>D37</f>
        <v>1.5</v>
      </c>
      <c r="AB41" s="24">
        <f>D38</f>
        <v>1.5</v>
      </c>
      <c r="AC41" s="24">
        <f>D39</f>
        <v>1.5</v>
      </c>
      <c r="AD41" s="24">
        <f>D40</f>
        <v>1.5</v>
      </c>
      <c r="AE41" s="24">
        <f>D41</f>
        <v>1.5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13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2017</v>
      </c>
      <c r="T47" s="20">
        <v>3.75</v>
      </c>
      <c r="U47" s="20">
        <v>3.2912500000000002</v>
      </c>
      <c r="V47" s="20">
        <v>3.7456250000000004</v>
      </c>
      <c r="W47" s="20">
        <v>3.7456250000000004</v>
      </c>
      <c r="X47" s="20">
        <v>3.8044444444444445</v>
      </c>
      <c r="Y47" s="20">
        <v>3.0820833333333333</v>
      </c>
      <c r="Z47" s="20">
        <v>3.1657936507936508</v>
      </c>
      <c r="AA47" s="20">
        <v>3.7191666666666667</v>
      </c>
      <c r="AB47" s="20">
        <v>3.793571428571429</v>
      </c>
      <c r="AC47" s="20">
        <v>5.1566666666666672</v>
      </c>
      <c r="AD47" s="20"/>
      <c r="AE47" s="20"/>
      <c r="AF47" s="21">
        <f t="shared" ref="AF47:AF55" si="5">AVERAGE(T47:AE47)</f>
        <v>3.725422619047619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2018</v>
      </c>
      <c r="T48" s="20"/>
      <c r="U48" s="20"/>
      <c r="V48" s="20">
        <v>4.7374999999999998</v>
      </c>
      <c r="W48" s="20">
        <v>4.0766666666666671</v>
      </c>
      <c r="X48" s="20">
        <v>3.8600000000000003</v>
      </c>
      <c r="Y48" s="20">
        <v>3.62</v>
      </c>
      <c r="Z48" s="20">
        <v>3.5383333333333336</v>
      </c>
      <c r="AA48" s="20">
        <v>3.6280769230769234</v>
      </c>
      <c r="AB48" s="20">
        <v>3.7942307692307695</v>
      </c>
      <c r="AC48" s="20">
        <v>3.6022727272727271</v>
      </c>
      <c r="AD48" s="20">
        <v>4.0386666666666668</v>
      </c>
      <c r="AE48" s="20">
        <v>4.5472727272727269</v>
      </c>
      <c r="AF48" s="21">
        <f t="shared" si="5"/>
        <v>3.9443019813519817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2019</v>
      </c>
      <c r="T49" s="20"/>
      <c r="U49" s="20"/>
      <c r="V49" s="20">
        <v>3.8574999999999999</v>
      </c>
      <c r="W49" s="20">
        <v>4.9574999999999996</v>
      </c>
      <c r="X49" s="20">
        <v>3.831666666666667</v>
      </c>
      <c r="Y49" s="20">
        <v>3.9889999999999999</v>
      </c>
      <c r="Z49" s="20">
        <v>3.9238461538461542</v>
      </c>
      <c r="AA49" s="20">
        <v>4.0014285714285718</v>
      </c>
      <c r="AB49" s="20">
        <v>4.7257142857142869</v>
      </c>
      <c r="AC49" s="20">
        <v>4.2077777777777783</v>
      </c>
      <c r="AD49" s="20">
        <v>4.266</v>
      </c>
      <c r="AE49" s="20">
        <v>4.18</v>
      </c>
      <c r="AF49" s="21">
        <f t="shared" si="5"/>
        <v>4.1940433455433448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2020</v>
      </c>
      <c r="T50" s="20"/>
      <c r="U50" s="20"/>
      <c r="V50" s="20"/>
      <c r="W50" s="20">
        <v>2.99</v>
      </c>
      <c r="X50" s="20">
        <v>3.98</v>
      </c>
      <c r="Y50" s="20">
        <v>4.22</v>
      </c>
      <c r="Z50" s="20">
        <v>4.2699999999999996</v>
      </c>
      <c r="AA50" s="20">
        <v>3.97</v>
      </c>
      <c r="AB50" s="20"/>
      <c r="AC50" s="20"/>
      <c r="AD50" s="20"/>
      <c r="AE50" s="20"/>
      <c r="AF50" s="21">
        <f t="shared" si="5"/>
        <v>3.8860000000000001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2021</v>
      </c>
      <c r="T51" s="20"/>
      <c r="U51" s="20"/>
      <c r="V51" s="20">
        <v>3.79</v>
      </c>
      <c r="W51" s="20">
        <v>3.79</v>
      </c>
      <c r="X51" s="20">
        <v>3.79</v>
      </c>
      <c r="Y51" s="20">
        <v>2.29</v>
      </c>
      <c r="Z51" s="20">
        <v>2.29</v>
      </c>
      <c r="AA51" s="20">
        <v>2.64</v>
      </c>
      <c r="AB51" s="20">
        <v>2.64</v>
      </c>
      <c r="AC51" s="20">
        <v>3.4145398773006139</v>
      </c>
      <c r="AD51" s="20"/>
      <c r="AE51" s="20"/>
      <c r="AF51" s="21">
        <f t="shared" si="5"/>
        <v>3.080567484662577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2022</v>
      </c>
      <c r="T52" s="20"/>
      <c r="U52" s="20"/>
      <c r="V52" s="20">
        <v>4.2</v>
      </c>
      <c r="W52" s="20"/>
      <c r="X52" s="20">
        <v>4.95</v>
      </c>
      <c r="Y52" s="20">
        <v>4.95</v>
      </c>
      <c r="Z52" s="20">
        <v>4.3773926380368104</v>
      </c>
      <c r="AA52" s="20">
        <v>3.98</v>
      </c>
      <c r="AB52" s="20">
        <v>3.85</v>
      </c>
      <c r="AC52" s="20">
        <v>4.95</v>
      </c>
      <c r="AD52" s="20">
        <v>5</v>
      </c>
      <c r="AE52" s="20"/>
      <c r="AF52" s="21">
        <f t="shared" si="5"/>
        <v>4.5321740797546015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3</v>
      </c>
      <c r="T53" s="20">
        <f>MAX(T47:T52)</f>
        <v>3.75</v>
      </c>
      <c r="U53" s="20">
        <f>MAX(U47:U52)</f>
        <v>3.2912500000000002</v>
      </c>
      <c r="V53" s="20">
        <f t="shared" ref="V53:AE53" si="6">MAX(V47:V52)</f>
        <v>4.7374999999999998</v>
      </c>
      <c r="W53" s="20">
        <f t="shared" si="6"/>
        <v>4.9574999999999996</v>
      </c>
      <c r="X53" s="20">
        <f t="shared" si="6"/>
        <v>4.95</v>
      </c>
      <c r="Y53" s="20">
        <f t="shared" si="6"/>
        <v>4.95</v>
      </c>
      <c r="Z53" s="20">
        <f t="shared" si="6"/>
        <v>4.3773926380368104</v>
      </c>
      <c r="AA53" s="20">
        <f t="shared" si="6"/>
        <v>4.0014285714285718</v>
      </c>
      <c r="AB53" s="20">
        <f t="shared" si="6"/>
        <v>4.7257142857142869</v>
      </c>
      <c r="AC53" s="20">
        <f t="shared" si="6"/>
        <v>5.1566666666666672</v>
      </c>
      <c r="AD53" s="20">
        <f t="shared" si="6"/>
        <v>5</v>
      </c>
      <c r="AE53" s="20">
        <f t="shared" si="6"/>
        <v>4.5472727272727269</v>
      </c>
      <c r="AF53" s="21">
        <f t="shared" si="5"/>
        <v>4.5370604074265879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4</v>
      </c>
      <c r="T54" s="20">
        <f>MIN(T47:T52)</f>
        <v>3.75</v>
      </c>
      <c r="U54" s="20">
        <f>MIN(U47:U52)</f>
        <v>3.2912500000000002</v>
      </c>
      <c r="V54" s="20">
        <f t="shared" ref="V54:AE54" si="7">MIN(V47:V52)</f>
        <v>3.7456250000000004</v>
      </c>
      <c r="W54" s="20">
        <f t="shared" si="7"/>
        <v>2.99</v>
      </c>
      <c r="X54" s="20">
        <f t="shared" si="7"/>
        <v>3.79</v>
      </c>
      <c r="Y54" s="20">
        <f t="shared" si="7"/>
        <v>2.29</v>
      </c>
      <c r="Z54" s="20">
        <f t="shared" si="7"/>
        <v>2.29</v>
      </c>
      <c r="AA54" s="20">
        <f t="shared" si="7"/>
        <v>2.64</v>
      </c>
      <c r="AB54" s="20">
        <f t="shared" si="7"/>
        <v>2.64</v>
      </c>
      <c r="AC54" s="20">
        <f t="shared" si="7"/>
        <v>3.4145398773006139</v>
      </c>
      <c r="AD54" s="20">
        <f t="shared" si="7"/>
        <v>4.0386666666666668</v>
      </c>
      <c r="AE54" s="20">
        <f t="shared" si="7"/>
        <v>4.18</v>
      </c>
      <c r="AF54" s="21">
        <f t="shared" si="5"/>
        <v>3.2550067953306066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5</v>
      </c>
      <c r="T55" s="20">
        <f>AVERAGE(T47:T52)</f>
        <v>3.75</v>
      </c>
      <c r="U55" s="20">
        <f>AVERAGE(U47:U52)</f>
        <v>3.2912500000000002</v>
      </c>
      <c r="V55" s="20">
        <f>AVERAGE(V47:V52)</f>
        <v>4.0661250000000004</v>
      </c>
      <c r="W55" s="20">
        <f t="shared" ref="W55:AE55" si="8">AVERAGE(W47:W52)</f>
        <v>3.9119583333333336</v>
      </c>
      <c r="X55" s="20">
        <f t="shared" si="8"/>
        <v>4.0360185185185182</v>
      </c>
      <c r="Y55" s="20">
        <f t="shared" si="8"/>
        <v>3.6918472222222221</v>
      </c>
      <c r="Z55" s="20">
        <f t="shared" si="8"/>
        <v>3.5942276293349913</v>
      </c>
      <c r="AA55" s="20">
        <f t="shared" si="8"/>
        <v>3.6564453601953599</v>
      </c>
      <c r="AB55" s="20">
        <f t="shared" si="8"/>
        <v>3.7607032967032969</v>
      </c>
      <c r="AC55" s="20">
        <f t="shared" si="8"/>
        <v>4.2662514098035569</v>
      </c>
      <c r="AD55" s="20">
        <f t="shared" si="8"/>
        <v>4.4348888888888887</v>
      </c>
      <c r="AE55" s="20">
        <f t="shared" si="8"/>
        <v>4.3636363636363633</v>
      </c>
      <c r="AF55" s="21">
        <f t="shared" si="5"/>
        <v>3.9019460018863774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6</v>
      </c>
      <c r="T59" s="20">
        <f t="shared" ref="T59:AE61" si="9">T53</f>
        <v>3.75</v>
      </c>
      <c r="U59" s="20">
        <f>U53</f>
        <v>3.2912500000000002</v>
      </c>
      <c r="V59" s="20">
        <f t="shared" si="9"/>
        <v>4.7374999999999998</v>
      </c>
      <c r="W59" s="20">
        <f t="shared" si="9"/>
        <v>4.9574999999999996</v>
      </c>
      <c r="X59" s="20">
        <f t="shared" si="9"/>
        <v>4.95</v>
      </c>
      <c r="Y59" s="20">
        <f t="shared" si="9"/>
        <v>4.95</v>
      </c>
      <c r="Z59" s="20">
        <f t="shared" si="9"/>
        <v>4.3773926380368104</v>
      </c>
      <c r="AA59" s="20">
        <f t="shared" si="9"/>
        <v>4.0014285714285718</v>
      </c>
      <c r="AB59" s="20">
        <f t="shared" si="9"/>
        <v>4.7257142857142869</v>
      </c>
      <c r="AC59" s="20">
        <f t="shared" si="9"/>
        <v>5.1566666666666672</v>
      </c>
      <c r="AD59" s="20">
        <f t="shared" si="9"/>
        <v>5</v>
      </c>
      <c r="AE59" s="20">
        <f t="shared" si="9"/>
        <v>4.5472727272727269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3.75</v>
      </c>
      <c r="U60" s="20">
        <f t="shared" si="9"/>
        <v>3.2912500000000002</v>
      </c>
      <c r="V60" s="20">
        <f t="shared" si="9"/>
        <v>3.7456250000000004</v>
      </c>
      <c r="W60" s="20">
        <f t="shared" si="9"/>
        <v>2.99</v>
      </c>
      <c r="X60" s="20">
        <f t="shared" si="9"/>
        <v>3.79</v>
      </c>
      <c r="Y60" s="20">
        <f t="shared" si="9"/>
        <v>2.29</v>
      </c>
      <c r="Z60" s="20">
        <f t="shared" si="9"/>
        <v>2.29</v>
      </c>
      <c r="AA60" s="20">
        <f t="shared" si="9"/>
        <v>2.64</v>
      </c>
      <c r="AB60" s="20">
        <f t="shared" si="9"/>
        <v>2.64</v>
      </c>
      <c r="AC60" s="20">
        <f t="shared" si="9"/>
        <v>3.4145398773006139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2017 - 2022</v>
      </c>
      <c r="T61" s="23">
        <f t="shared" si="9"/>
        <v>3.75</v>
      </c>
      <c r="U61" s="23">
        <f>U55</f>
        <v>3.2912500000000002</v>
      </c>
      <c r="V61" s="23">
        <f t="shared" si="9"/>
        <v>4.0661250000000004</v>
      </c>
      <c r="W61" s="23">
        <f t="shared" si="9"/>
        <v>3.9119583333333336</v>
      </c>
      <c r="X61" s="23">
        <f t="shared" si="9"/>
        <v>4.0360185185185182</v>
      </c>
      <c r="Y61" s="23">
        <f t="shared" si="9"/>
        <v>3.6918472222222221</v>
      </c>
      <c r="Z61" s="23">
        <f t="shared" si="9"/>
        <v>3.5942276293349913</v>
      </c>
      <c r="AA61" s="23">
        <f t="shared" si="9"/>
        <v>3.6564453601953599</v>
      </c>
      <c r="AB61" s="23">
        <f t="shared" si="9"/>
        <v>3.7607032967032969</v>
      </c>
      <c r="AC61" s="23">
        <f t="shared" si="9"/>
        <v>4.2662514098035569</v>
      </c>
      <c r="AD61" s="23">
        <f t="shared" si="9"/>
        <v>4.4348888888888887</v>
      </c>
      <c r="AE61" s="23">
        <f t="shared" si="9"/>
        <v>4.3636363636363633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2023</v>
      </c>
      <c r="T62" s="24"/>
      <c r="U62" s="24"/>
      <c r="V62" s="24"/>
      <c r="W62" s="24"/>
      <c r="X62" s="24">
        <f>F34</f>
        <v>3.85</v>
      </c>
      <c r="Y62" s="24">
        <f>F35</f>
        <v>3.85</v>
      </c>
      <c r="Z62" s="24">
        <f>F36</f>
        <v>3.85</v>
      </c>
      <c r="AA62" s="24">
        <f>F37</f>
        <v>3.85</v>
      </c>
      <c r="AB62" s="24">
        <f>F38</f>
        <v>3.85</v>
      </c>
      <c r="AC62" s="24">
        <f>F39</f>
        <v>3.85</v>
      </c>
      <c r="AD62" s="24">
        <f>F40</f>
        <v>3.85</v>
      </c>
      <c r="AE62" s="24">
        <f>F41</f>
        <v>3.22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>(C29-#REF!)/#REF!</f>
        <v>#VALUE!</v>
      </c>
    </row>
    <row r="88" spans="18:18">
      <c r="R88" s="14" t="e">
        <f t="shared" si="10"/>
        <v>#DIV/0!</v>
      </c>
    </row>
    <row r="89" spans="18:18">
      <c r="R89" s="14">
        <f t="shared" si="10"/>
        <v>-0.40170940170940173</v>
      </c>
    </row>
    <row r="90" spans="18:18">
      <c r="R90" s="14">
        <f t="shared" si="10"/>
        <v>-0.48717948717948717</v>
      </c>
    </row>
    <row r="91" spans="18:18">
      <c r="R91" s="14">
        <f t="shared" si="10"/>
        <v>-0.46581196581196577</v>
      </c>
    </row>
    <row r="92" spans="18:18">
      <c r="R92" s="14">
        <f t="shared" si="10"/>
        <v>-0.42307692307692302</v>
      </c>
    </row>
    <row r="93" spans="18:18">
      <c r="R93" s="14">
        <f t="shared" si="10"/>
        <v>-0.42307692307692302</v>
      </c>
    </row>
    <row r="94" spans="18:18">
      <c r="R94" s="14">
        <f t="shared" si="10"/>
        <v>-0.35897435897435892</v>
      </c>
    </row>
    <row r="95" spans="18:18">
      <c r="R95" s="14">
        <f t="shared" si="10"/>
        <v>-0.35897435897435892</v>
      </c>
    </row>
    <row r="96" spans="18:18">
      <c r="R96" s="14">
        <f t="shared" si="10"/>
        <v>-0.35897435897435892</v>
      </c>
    </row>
    <row r="97" spans="18:18">
      <c r="R97" s="14">
        <f t="shared" si="10"/>
        <v>-0.35897435897435892</v>
      </c>
    </row>
    <row r="98" spans="18:18">
      <c r="R98" s="14">
        <f t="shared" si="10"/>
        <v>-0.35897435897435892</v>
      </c>
    </row>
    <row r="99" spans="18:18">
      <c r="R99" s="14">
        <f t="shared" si="10"/>
        <v>-0.35897435897435892</v>
      </c>
    </row>
    <row r="100" spans="18:18">
      <c r="R100" s="14" t="e">
        <f t="shared" si="10"/>
        <v>#DIV/0!</v>
      </c>
    </row>
    <row r="101" spans="18:18">
      <c r="R101" s="14" t="e">
        <f>(C43-#REF!)/#REF!</f>
        <v>#VALUE!</v>
      </c>
    </row>
    <row r="102" spans="18:18">
      <c r="R102" s="14" t="e">
        <f t="shared" ref="R102:R118" si="11">(D44-C44)/C44</f>
        <v>#DIV/0!</v>
      </c>
    </row>
    <row r="103" spans="18:18">
      <c r="R103" s="14" t="e">
        <f t="shared" si="11"/>
        <v>#DIV/0!</v>
      </c>
    </row>
    <row r="104" spans="18:18">
      <c r="R104" s="14" t="e">
        <f t="shared" si="11"/>
        <v>#DIV/0!</v>
      </c>
    </row>
    <row r="105" spans="18:18">
      <c r="R105" s="14" t="e">
        <f t="shared" si="11"/>
        <v>#DIV/0!</v>
      </c>
    </row>
    <row r="106" spans="18:18">
      <c r="R106" s="14" t="e">
        <f t="shared" si="11"/>
        <v>#DIV/0!</v>
      </c>
    </row>
    <row r="107" spans="18:18">
      <c r="R107" s="14" t="e">
        <f t="shared" si="11"/>
        <v>#DIV/0!</v>
      </c>
    </row>
    <row r="108" spans="18:18">
      <c r="R108" s="14" t="e">
        <f t="shared" si="11"/>
        <v>#DIV/0!</v>
      </c>
    </row>
    <row r="109" spans="18:18">
      <c r="R109" s="14" t="e">
        <f t="shared" si="11"/>
        <v>#DIV/0!</v>
      </c>
    </row>
    <row r="110" spans="18:18">
      <c r="R110" s="14" t="e">
        <f t="shared" si="11"/>
        <v>#DIV/0!</v>
      </c>
    </row>
    <row r="111" spans="18:18">
      <c r="R111" s="14" t="e">
        <f t="shared" si="11"/>
        <v>#DIV/0!</v>
      </c>
    </row>
    <row r="112" spans="18:18">
      <c r="R112" s="14" t="e">
        <f t="shared" si="11"/>
        <v>#DIV/0!</v>
      </c>
    </row>
    <row r="113" spans="18:18">
      <c r="R113" s="14" t="e">
        <f t="shared" si="11"/>
        <v>#DIV/0!</v>
      </c>
    </row>
    <row r="114" spans="18:18">
      <c r="R114" s="14" t="e">
        <f t="shared" si="11"/>
        <v>#DIV/0!</v>
      </c>
    </row>
    <row r="115" spans="18:18">
      <c r="R115" s="14" t="e">
        <f t="shared" si="11"/>
        <v>#DIV/0!</v>
      </c>
    </row>
    <row r="116" spans="18:18">
      <c r="R116" s="14" t="e">
        <f t="shared" si="11"/>
        <v>#DIV/0!</v>
      </c>
    </row>
    <row r="117" spans="18:18">
      <c r="R117" s="14" t="e">
        <f t="shared" si="11"/>
        <v>#DIV/0!</v>
      </c>
    </row>
    <row r="118" spans="18:18">
      <c r="R118" s="14" t="e">
        <f t="shared" si="11"/>
        <v>#DIV/0!</v>
      </c>
    </row>
  </sheetData>
  <mergeCells count="6">
    <mergeCell ref="C43:F43"/>
    <mergeCell ref="B9:B10"/>
    <mergeCell ref="C10:F10"/>
    <mergeCell ref="B6:L6"/>
    <mergeCell ref="B7:L8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7" zoomScale="130" zoomScaleNormal="130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19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24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6" ht="12.75" customHeight="1">
      <c r="B10" s="34"/>
      <c r="C10" s="35" t="s">
        <v>11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14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2017</v>
      </c>
      <c r="T26" s="20"/>
      <c r="U26" s="20">
        <v>1.5</v>
      </c>
      <c r="V26" s="20">
        <v>1.5</v>
      </c>
      <c r="W26" s="20">
        <v>1.1000000000000001</v>
      </c>
      <c r="X26" s="20"/>
      <c r="Y26" s="20">
        <v>0.75</v>
      </c>
      <c r="Z26" s="20">
        <v>1.1000000000000001</v>
      </c>
      <c r="AA26" s="20">
        <v>1.35</v>
      </c>
      <c r="AB26" s="20">
        <v>1.35</v>
      </c>
      <c r="AC26" s="20"/>
      <c r="AD26" s="20"/>
      <c r="AE26" s="20"/>
      <c r="AF26" s="21"/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2018</v>
      </c>
      <c r="T27" s="20"/>
      <c r="U27" s="20"/>
      <c r="V27" s="20"/>
      <c r="W27" s="20"/>
      <c r="X27" s="20"/>
      <c r="Y27" s="20">
        <v>1.4</v>
      </c>
      <c r="Z27" s="20">
        <v>1.325</v>
      </c>
      <c r="AA27" s="20">
        <v>1.2999999999999998</v>
      </c>
      <c r="AB27" s="20">
        <v>1.175</v>
      </c>
      <c r="AC27" s="20">
        <v>0.97500000000000009</v>
      </c>
      <c r="AD27" s="20">
        <v>0.97500000000000009</v>
      </c>
      <c r="AE27" s="20"/>
      <c r="AF27" s="21">
        <f>AVERAGE(T27:AE27)</f>
        <v>1.1916666666666664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2019</v>
      </c>
      <c r="T28" s="20"/>
      <c r="U28" s="20"/>
      <c r="V28" s="20">
        <v>1.65</v>
      </c>
      <c r="W28" s="20">
        <v>1.875</v>
      </c>
      <c r="X28" s="20">
        <v>1.7</v>
      </c>
      <c r="Y28" s="20">
        <v>1.2000000000000002</v>
      </c>
      <c r="Z28" s="20">
        <v>1.65</v>
      </c>
      <c r="AA28" s="20">
        <v>1.65</v>
      </c>
      <c r="AB28" s="20">
        <v>1.9</v>
      </c>
      <c r="AC28" s="20">
        <v>2.125</v>
      </c>
      <c r="AD28" s="20">
        <v>2.125</v>
      </c>
      <c r="AE28" s="20"/>
      <c r="AF28" s="21">
        <f>AVERAGE(T28:AE28)</f>
        <v>1.7638888888888888</v>
      </c>
    </row>
    <row r="29" spans="2:32" ht="9.9499999999999993" customHeight="1">
      <c r="B29" s="31">
        <v>19</v>
      </c>
      <c r="C29" s="33" t="s">
        <v>21</v>
      </c>
      <c r="D29" s="33"/>
      <c r="E29" s="33"/>
      <c r="F29" s="33"/>
      <c r="S29" s="19">
        <v>2020</v>
      </c>
      <c r="T29" s="20"/>
      <c r="U29" s="20"/>
      <c r="V29" s="20">
        <v>1.9</v>
      </c>
      <c r="W29" s="20">
        <v>1.9</v>
      </c>
      <c r="X29" s="20">
        <v>1.9</v>
      </c>
      <c r="Y29" s="20">
        <v>1.6</v>
      </c>
      <c r="Z29" s="20">
        <v>2.25</v>
      </c>
      <c r="AA29" s="20">
        <v>1.9</v>
      </c>
      <c r="AB29" s="20">
        <v>1.9</v>
      </c>
      <c r="AC29" s="20"/>
      <c r="AD29" s="20"/>
      <c r="AE29" s="20"/>
      <c r="AF29" s="21">
        <f t="shared" ref="AF29:AF33" si="0">AVERAGE(T29:AE29)</f>
        <v>1.907142857142857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2021</v>
      </c>
      <c r="T30" s="20"/>
      <c r="U30" s="20">
        <v>1.4</v>
      </c>
      <c r="V30" s="20">
        <v>1.5</v>
      </c>
      <c r="W30" s="20"/>
      <c r="X30" s="20"/>
      <c r="Y30" s="20"/>
      <c r="Z30" s="20">
        <v>1.05</v>
      </c>
      <c r="AA30" s="20">
        <v>1.18</v>
      </c>
      <c r="AB30" s="20">
        <v>1.35</v>
      </c>
      <c r="AC30" s="20">
        <v>1.4</v>
      </c>
      <c r="AD30" s="20"/>
      <c r="AE30" s="20"/>
      <c r="AF30" s="21">
        <f t="shared" si="0"/>
        <v>1.3133333333333335</v>
      </c>
    </row>
    <row r="31" spans="2:32" ht="9.9499999999999993" customHeight="1">
      <c r="B31" s="31">
        <v>21</v>
      </c>
      <c r="C31" s="28">
        <v>2.34</v>
      </c>
      <c r="D31" s="28">
        <f>'[1]21'!$D$147</f>
        <v>2.2000000000000002</v>
      </c>
      <c r="E31" s="28">
        <f>'[1]21'!$F$147</f>
        <v>3.2</v>
      </c>
      <c r="F31" s="28"/>
      <c r="S31" s="19">
        <v>2022</v>
      </c>
      <c r="T31" s="20"/>
      <c r="U31" s="20">
        <v>2</v>
      </c>
      <c r="V31" s="20">
        <v>1.8</v>
      </c>
      <c r="W31" s="20">
        <v>1.7</v>
      </c>
      <c r="X31" s="20">
        <v>1.4</v>
      </c>
      <c r="Y31" s="20">
        <v>1.4</v>
      </c>
      <c r="Z31" s="20">
        <v>1.3</v>
      </c>
      <c r="AA31" s="20">
        <v>1.3</v>
      </c>
      <c r="AB31" s="20">
        <v>1.3</v>
      </c>
      <c r="AC31" s="20">
        <v>1.5</v>
      </c>
      <c r="AD31" s="20">
        <v>1.7</v>
      </c>
      <c r="AE31" s="20"/>
      <c r="AF31" s="21">
        <f t="shared" si="0"/>
        <v>1.5400000000000003</v>
      </c>
    </row>
    <row r="32" spans="2:32" ht="9.9499999999999993" customHeight="1">
      <c r="B32" s="29">
        <v>22</v>
      </c>
      <c r="C32" s="30">
        <v>2.34</v>
      </c>
      <c r="D32" s="30">
        <f>'[1]22'!$D$147</f>
        <v>1.8</v>
      </c>
      <c r="E32" s="30">
        <f>'[1]22'!$F$147</f>
        <v>2.7</v>
      </c>
      <c r="F32" s="30">
        <f>'[1]22'!$G$147</f>
        <v>4.01</v>
      </c>
      <c r="S32" s="19" t="s">
        <v>3</v>
      </c>
      <c r="T32" s="20"/>
      <c r="U32" s="20">
        <f>MAX(U26:U31)</f>
        <v>2</v>
      </c>
      <c r="V32" s="20">
        <f t="shared" ref="V32:AD32" si="1">MAX(V26:V31)</f>
        <v>1.9</v>
      </c>
      <c r="W32" s="20">
        <f t="shared" si="1"/>
        <v>1.9</v>
      </c>
      <c r="X32" s="20">
        <f t="shared" si="1"/>
        <v>1.9</v>
      </c>
      <c r="Y32" s="20">
        <f t="shared" si="1"/>
        <v>1.6</v>
      </c>
      <c r="Z32" s="20">
        <f t="shared" si="1"/>
        <v>2.25</v>
      </c>
      <c r="AA32" s="20">
        <f t="shared" si="1"/>
        <v>1.9</v>
      </c>
      <c r="AB32" s="20">
        <f t="shared" si="1"/>
        <v>1.9</v>
      </c>
      <c r="AC32" s="20">
        <f t="shared" si="1"/>
        <v>2.125</v>
      </c>
      <c r="AD32" s="20">
        <f t="shared" si="1"/>
        <v>2.125</v>
      </c>
      <c r="AE32" s="20"/>
      <c r="AF32" s="21">
        <f>AVERAGE(T32:AE32)</f>
        <v>1.9600000000000002</v>
      </c>
    </row>
    <row r="33" spans="2:32" ht="9.9499999999999993" customHeight="1">
      <c r="B33" s="31">
        <v>23</v>
      </c>
      <c r="C33" s="28">
        <v>2.34</v>
      </c>
      <c r="D33" s="28">
        <f>'[1]23'!$D$147</f>
        <v>1.85</v>
      </c>
      <c r="E33" s="28">
        <f>'[1]23'!$F$147</f>
        <v>2.75</v>
      </c>
      <c r="F33" s="28">
        <f>'[1]23'!$G$147</f>
        <v>4.9800000000000004</v>
      </c>
      <c r="S33" s="19" t="s">
        <v>4</v>
      </c>
      <c r="T33" s="20"/>
      <c r="U33" s="20">
        <f>MIN(U26:U31)</f>
        <v>1.4</v>
      </c>
      <c r="V33" s="20">
        <f t="shared" ref="V33:AD33" si="2">MIN(V26:V31)</f>
        <v>1.5</v>
      </c>
      <c r="W33" s="20">
        <f t="shared" si="2"/>
        <v>1.1000000000000001</v>
      </c>
      <c r="X33" s="20">
        <f t="shared" si="2"/>
        <v>1.4</v>
      </c>
      <c r="Y33" s="20">
        <f t="shared" si="2"/>
        <v>0.75</v>
      </c>
      <c r="Z33" s="20">
        <f t="shared" si="2"/>
        <v>1.05</v>
      </c>
      <c r="AA33" s="20">
        <f t="shared" si="2"/>
        <v>1.18</v>
      </c>
      <c r="AB33" s="20">
        <f t="shared" si="2"/>
        <v>1.175</v>
      </c>
      <c r="AC33" s="20">
        <f t="shared" si="2"/>
        <v>0.97500000000000009</v>
      </c>
      <c r="AD33" s="20">
        <f t="shared" si="2"/>
        <v>0.97500000000000009</v>
      </c>
      <c r="AE33" s="20"/>
      <c r="AF33" s="21">
        <f t="shared" si="0"/>
        <v>1.1505000000000001</v>
      </c>
    </row>
    <row r="34" spans="2:32" ht="9.9499999999999993" customHeight="1">
      <c r="B34" s="29">
        <v>24</v>
      </c>
      <c r="C34" s="30">
        <v>2.34</v>
      </c>
      <c r="D34" s="30">
        <f>'[1]24'!$D$147</f>
        <v>1.95</v>
      </c>
      <c r="E34" s="30">
        <f>'[1]24'!$F$147</f>
        <v>2.9</v>
      </c>
      <c r="F34" s="30">
        <f>'[1]24'!$G$147</f>
        <v>4.34</v>
      </c>
      <c r="S34" s="19" t="s">
        <v>5</v>
      </c>
      <c r="T34" s="20"/>
      <c r="U34" s="20">
        <f>AVERAGE(U26:U31)</f>
        <v>1.6333333333333335</v>
      </c>
      <c r="V34" s="20">
        <f t="shared" ref="V34:AD34" si="3">AVERAGE(V26:V31)</f>
        <v>1.67</v>
      </c>
      <c r="W34" s="20">
        <f t="shared" si="3"/>
        <v>1.64375</v>
      </c>
      <c r="X34" s="20">
        <f t="shared" si="3"/>
        <v>1.6666666666666667</v>
      </c>
      <c r="Y34" s="20">
        <f t="shared" si="3"/>
        <v>1.27</v>
      </c>
      <c r="Z34" s="20">
        <f t="shared" si="3"/>
        <v>1.4458333333333331</v>
      </c>
      <c r="AA34" s="20">
        <f t="shared" si="3"/>
        <v>1.4466666666666665</v>
      </c>
      <c r="AB34" s="20">
        <f t="shared" si="3"/>
        <v>1.4958333333333336</v>
      </c>
      <c r="AC34" s="20">
        <f t="shared" si="3"/>
        <v>1.5</v>
      </c>
      <c r="AD34" s="20">
        <f t="shared" si="3"/>
        <v>1.5999999999999999</v>
      </c>
      <c r="AE34" s="20"/>
      <c r="AF34" s="21">
        <f>AVERAGE(T34:AE34)</f>
        <v>1.5372083333333335</v>
      </c>
    </row>
    <row r="35" spans="2:32" ht="9.9499999999999993" customHeight="1">
      <c r="B35" s="31">
        <v>25</v>
      </c>
      <c r="C35" s="28">
        <v>2.34</v>
      </c>
      <c r="D35" s="28">
        <f>'[1]25'!$D$147</f>
        <v>1.95</v>
      </c>
      <c r="E35" s="28">
        <f>'[1]25'!$F$147</f>
        <v>2.9</v>
      </c>
      <c r="F35" s="28">
        <f>'[1]25'!$G$147</f>
        <v>4.16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2.34</v>
      </c>
      <c r="D36" s="30">
        <f>'[1]26'!$D$147</f>
        <v>2.5</v>
      </c>
      <c r="E36" s="30">
        <f>'[1]26'!$F$147</f>
        <v>3.5</v>
      </c>
      <c r="F36" s="30">
        <f>'[1]26'!$G$147</f>
        <v>4.25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2.34</v>
      </c>
      <c r="D37" s="28">
        <f>'[1]27'!$D$147</f>
        <v>2.5</v>
      </c>
      <c r="E37" s="28">
        <f>'[1]27'!$F$147</f>
        <v>3.5</v>
      </c>
      <c r="F37" s="28">
        <f>'[1]27'!$G$147</f>
        <v>5.62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2.34</v>
      </c>
      <c r="D38" s="30">
        <f>'[1]28'!$D$147</f>
        <v>2.6</v>
      </c>
      <c r="E38" s="30">
        <f>'[1]28'!$F$147</f>
        <v>3.6</v>
      </c>
      <c r="F38" s="30">
        <f>'[1]28'!$G$147</f>
        <v>5.62</v>
      </c>
      <c r="S38" s="19" t="s">
        <v>6</v>
      </c>
      <c r="T38" s="20"/>
      <c r="U38" s="20">
        <f>U32</f>
        <v>2</v>
      </c>
      <c r="V38" s="20">
        <f t="shared" ref="U38:AD40" si="4">V32</f>
        <v>1.9</v>
      </c>
      <c r="W38" s="20">
        <f t="shared" si="4"/>
        <v>1.9</v>
      </c>
      <c r="X38" s="20">
        <f t="shared" si="4"/>
        <v>1.9</v>
      </c>
      <c r="Y38" s="20">
        <f t="shared" si="4"/>
        <v>1.6</v>
      </c>
      <c r="Z38" s="20">
        <f t="shared" si="4"/>
        <v>2.25</v>
      </c>
      <c r="AA38" s="20">
        <f t="shared" si="4"/>
        <v>1.9</v>
      </c>
      <c r="AB38" s="20">
        <f t="shared" si="4"/>
        <v>1.9</v>
      </c>
      <c r="AC38" s="20">
        <f t="shared" si="4"/>
        <v>2.125</v>
      </c>
      <c r="AD38" s="20">
        <f t="shared" si="4"/>
        <v>2.125</v>
      </c>
      <c r="AE38" s="20"/>
      <c r="AF38" s="17"/>
    </row>
    <row r="39" spans="2:32" ht="9.9499999999999993" customHeight="1">
      <c r="B39" s="31">
        <v>29</v>
      </c>
      <c r="C39" s="28">
        <v>2.34</v>
      </c>
      <c r="D39" s="28">
        <f>'[1]29'!$D$147</f>
        <v>2.6</v>
      </c>
      <c r="E39" s="28">
        <f>'[1]29'!$F$147</f>
        <v>3.6</v>
      </c>
      <c r="F39" s="28">
        <f>'[1]29'!$G$147</f>
        <v>5.62</v>
      </c>
      <c r="S39" s="19"/>
      <c r="T39" s="20"/>
      <c r="U39" s="20">
        <f t="shared" si="4"/>
        <v>1.4</v>
      </c>
      <c r="V39" s="20">
        <f t="shared" si="4"/>
        <v>1.5</v>
      </c>
      <c r="W39" s="20">
        <f t="shared" si="4"/>
        <v>1.1000000000000001</v>
      </c>
      <c r="X39" s="20">
        <f t="shared" si="4"/>
        <v>1.4</v>
      </c>
      <c r="Y39" s="20">
        <f t="shared" si="4"/>
        <v>0.75</v>
      </c>
      <c r="Z39" s="20">
        <f t="shared" si="4"/>
        <v>1.05</v>
      </c>
      <c r="AA39" s="20">
        <f t="shared" si="4"/>
        <v>1.18</v>
      </c>
      <c r="AB39" s="20">
        <f t="shared" si="4"/>
        <v>1.175</v>
      </c>
      <c r="AC39" s="20">
        <f t="shared" si="4"/>
        <v>0.97500000000000009</v>
      </c>
      <c r="AD39" s="20">
        <f t="shared" si="4"/>
        <v>0.97500000000000009</v>
      </c>
      <c r="AE39" s="20"/>
      <c r="AF39" s="17"/>
    </row>
    <row r="40" spans="2:32" ht="9.9499999999999993" customHeight="1">
      <c r="B40" s="29">
        <v>30</v>
      </c>
      <c r="C40" s="30">
        <v>2.34</v>
      </c>
      <c r="D40" s="30">
        <f>'[1]30'!$D$147</f>
        <v>2.6</v>
      </c>
      <c r="E40" s="30">
        <f>'[1]30'!$F$147</f>
        <v>3.6</v>
      </c>
      <c r="F40" s="30">
        <f>'[1]30'!$G$147</f>
        <v>5.62</v>
      </c>
      <c r="S40" s="22" t="str">
        <f>S34</f>
        <v>Promedio 2017 - 2022</v>
      </c>
      <c r="T40" s="23"/>
      <c r="U40" s="23">
        <f t="shared" si="4"/>
        <v>1.6333333333333335</v>
      </c>
      <c r="V40" s="23">
        <f t="shared" si="4"/>
        <v>1.67</v>
      </c>
      <c r="W40" s="23">
        <f t="shared" si="4"/>
        <v>1.64375</v>
      </c>
      <c r="X40" s="23">
        <f t="shared" si="4"/>
        <v>1.6666666666666667</v>
      </c>
      <c r="Y40" s="23">
        <f t="shared" si="4"/>
        <v>1.27</v>
      </c>
      <c r="Z40" s="23">
        <f t="shared" si="4"/>
        <v>1.4458333333333331</v>
      </c>
      <c r="AA40" s="23">
        <f t="shared" si="4"/>
        <v>1.4466666666666665</v>
      </c>
      <c r="AB40" s="23">
        <f t="shared" si="4"/>
        <v>1.4958333333333336</v>
      </c>
      <c r="AC40" s="23">
        <f t="shared" si="4"/>
        <v>1.5</v>
      </c>
      <c r="AD40" s="23">
        <f t="shared" si="4"/>
        <v>1.5999999999999999</v>
      </c>
      <c r="AE40" s="23"/>
      <c r="AF40" s="17"/>
    </row>
    <row r="41" spans="2:32" ht="9.9499999999999993" customHeight="1">
      <c r="B41" s="31">
        <v>31</v>
      </c>
      <c r="C41" s="28">
        <v>2.34</v>
      </c>
      <c r="D41" s="28">
        <f>'[1]31'!$D$147</f>
        <v>2.6</v>
      </c>
      <c r="E41" s="28">
        <f>'[1]31'!$F$147</f>
        <v>3.6</v>
      </c>
      <c r="F41" s="28">
        <f>'[1]31'!$G$147</f>
        <v>6.1</v>
      </c>
      <c r="S41" s="19">
        <v>2023</v>
      </c>
      <c r="T41" s="24"/>
      <c r="U41" s="24">
        <f>D31</f>
        <v>2.2000000000000002</v>
      </c>
      <c r="V41" s="24">
        <f>D32</f>
        <v>1.8</v>
      </c>
      <c r="W41" s="24">
        <f>D33</f>
        <v>1.85</v>
      </c>
      <c r="X41" s="24">
        <f>D34</f>
        <v>1.95</v>
      </c>
      <c r="Y41" s="24">
        <f>D35</f>
        <v>1.95</v>
      </c>
      <c r="Z41" s="24">
        <f>D36</f>
        <v>2.5</v>
      </c>
      <c r="AA41" s="24">
        <f>D37</f>
        <v>2.5</v>
      </c>
      <c r="AB41" s="24">
        <f>D38</f>
        <v>2.6</v>
      </c>
      <c r="AC41" s="24">
        <f>D39</f>
        <v>2.6</v>
      </c>
      <c r="AD41" s="24">
        <f>D40</f>
        <v>2.6</v>
      </c>
      <c r="AE41" s="24">
        <f>D41</f>
        <v>2.6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13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2017</v>
      </c>
      <c r="T47" s="20">
        <v>3.75</v>
      </c>
      <c r="U47" s="20">
        <v>3.2912500000000002</v>
      </c>
      <c r="V47" s="20">
        <v>3.7456250000000004</v>
      </c>
      <c r="W47" s="20">
        <v>3.7456250000000004</v>
      </c>
      <c r="X47" s="20">
        <v>3.8044444444444445</v>
      </c>
      <c r="Y47" s="20">
        <v>3.0820833333333333</v>
      </c>
      <c r="Z47" s="20">
        <v>3.1657936507936508</v>
      </c>
      <c r="AA47" s="20">
        <v>3.7191666666666667</v>
      </c>
      <c r="AB47" s="20">
        <v>3.793571428571429</v>
      </c>
      <c r="AC47" s="20">
        <v>5.1566666666666672</v>
      </c>
      <c r="AD47" s="20"/>
      <c r="AE47" s="20"/>
      <c r="AF47" s="21">
        <f t="shared" ref="AF47:AF55" si="5">AVERAGE(T47:AE47)</f>
        <v>3.725422619047619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2018</v>
      </c>
      <c r="T48" s="20"/>
      <c r="U48" s="20"/>
      <c r="V48" s="20">
        <v>4.7374999999999998</v>
      </c>
      <c r="W48" s="20">
        <v>4.0766666666666671</v>
      </c>
      <c r="X48" s="20">
        <v>3.8600000000000003</v>
      </c>
      <c r="Y48" s="20">
        <v>3.62</v>
      </c>
      <c r="Z48" s="20">
        <v>3.5383333333333336</v>
      </c>
      <c r="AA48" s="20">
        <v>3.6280769230769234</v>
      </c>
      <c r="AB48" s="20">
        <v>3.7942307692307695</v>
      </c>
      <c r="AC48" s="20">
        <v>3.6022727272727271</v>
      </c>
      <c r="AD48" s="20">
        <v>4.0386666666666668</v>
      </c>
      <c r="AE48" s="20">
        <v>4.5472727272727269</v>
      </c>
      <c r="AF48" s="21">
        <f t="shared" si="5"/>
        <v>3.9443019813519817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2019</v>
      </c>
      <c r="T49" s="20"/>
      <c r="U49" s="20"/>
      <c r="V49" s="20">
        <v>3.8574999999999999</v>
      </c>
      <c r="W49" s="20">
        <v>4.9574999999999996</v>
      </c>
      <c r="X49" s="20">
        <v>3.831666666666667</v>
      </c>
      <c r="Y49" s="20">
        <v>3.9889999999999999</v>
      </c>
      <c r="Z49" s="20">
        <v>3.9238461538461542</v>
      </c>
      <c r="AA49" s="20">
        <v>4.0014285714285718</v>
      </c>
      <c r="AB49" s="20">
        <v>4.7257142857142869</v>
      </c>
      <c r="AC49" s="20">
        <v>4.2077777777777783</v>
      </c>
      <c r="AD49" s="20">
        <v>4.266</v>
      </c>
      <c r="AE49" s="20">
        <v>4.18</v>
      </c>
      <c r="AF49" s="21">
        <f t="shared" si="5"/>
        <v>4.1940433455433448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2020</v>
      </c>
      <c r="T50" s="20"/>
      <c r="U50" s="20"/>
      <c r="V50" s="20">
        <v>5.56</v>
      </c>
      <c r="W50" s="20">
        <v>5.37</v>
      </c>
      <c r="X50" s="20">
        <v>5.38</v>
      </c>
      <c r="Y50" s="20">
        <v>4.33</v>
      </c>
      <c r="Z50" s="20">
        <v>4.3899999999999997</v>
      </c>
      <c r="AA50" s="20">
        <v>4.2699999999999996</v>
      </c>
      <c r="AB50" s="20">
        <v>4.99</v>
      </c>
      <c r="AC50" s="20">
        <v>5.05</v>
      </c>
      <c r="AD50" s="20"/>
      <c r="AE50" s="20"/>
      <c r="AF50" s="21">
        <f t="shared" si="5"/>
        <v>4.9174999999999995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2021</v>
      </c>
      <c r="T51" s="20"/>
      <c r="U51" s="20">
        <v>4.1900000000000004</v>
      </c>
      <c r="V51" s="20">
        <v>3.81</v>
      </c>
      <c r="W51" s="20">
        <v>3.67</v>
      </c>
      <c r="X51" s="20">
        <v>3.81</v>
      </c>
      <c r="Y51" s="20">
        <v>3.29</v>
      </c>
      <c r="Z51" s="20">
        <v>3.29</v>
      </c>
      <c r="AA51" s="20">
        <v>2.67</v>
      </c>
      <c r="AB51" s="20">
        <v>2.67</v>
      </c>
      <c r="AC51" s="20">
        <v>3.6906960556844552</v>
      </c>
      <c r="AD51" s="20"/>
      <c r="AE51" s="20"/>
      <c r="AF51" s="21">
        <f t="shared" si="5"/>
        <v>3.4545217839649394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2022</v>
      </c>
      <c r="T52" s="20"/>
      <c r="U52" s="20">
        <v>4.9400000000000004</v>
      </c>
      <c r="V52" s="20">
        <v>4.6399999999999997</v>
      </c>
      <c r="W52" s="20">
        <v>4.6100000000000003</v>
      </c>
      <c r="X52" s="20">
        <v>5.38</v>
      </c>
      <c r="Y52" s="20">
        <v>5.16</v>
      </c>
      <c r="Z52" s="20">
        <v>4.9500920245398765</v>
      </c>
      <c r="AA52" s="20">
        <v>4.8600000000000003</v>
      </c>
      <c r="AB52" s="20">
        <v>4.5</v>
      </c>
      <c r="AC52" s="20">
        <v>5.1786838534599733</v>
      </c>
      <c r="AD52" s="20">
        <v>5.45</v>
      </c>
      <c r="AE52" s="20"/>
      <c r="AF52" s="21">
        <f t="shared" si="5"/>
        <v>4.9668775877999858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3</v>
      </c>
      <c r="T53" s="20">
        <f>MAX(T47:T52)</f>
        <v>3.75</v>
      </c>
      <c r="U53" s="20">
        <f>MAX(U47:U52)</f>
        <v>4.9400000000000004</v>
      </c>
      <c r="V53" s="20">
        <f t="shared" ref="V53:AE53" si="6">MAX(V47:V52)</f>
        <v>5.56</v>
      </c>
      <c r="W53" s="20">
        <f t="shared" si="6"/>
        <v>5.37</v>
      </c>
      <c r="X53" s="20">
        <f t="shared" si="6"/>
        <v>5.38</v>
      </c>
      <c r="Y53" s="20">
        <f t="shared" si="6"/>
        <v>5.16</v>
      </c>
      <c r="Z53" s="20">
        <f t="shared" si="6"/>
        <v>4.9500920245398765</v>
      </c>
      <c r="AA53" s="20">
        <f t="shared" si="6"/>
        <v>4.8600000000000003</v>
      </c>
      <c r="AB53" s="20">
        <f t="shared" si="6"/>
        <v>4.99</v>
      </c>
      <c r="AC53" s="20">
        <f t="shared" si="6"/>
        <v>5.1786838534599733</v>
      </c>
      <c r="AD53" s="20">
        <f t="shared" si="6"/>
        <v>5.45</v>
      </c>
      <c r="AE53" s="20">
        <f t="shared" si="6"/>
        <v>4.5472727272727269</v>
      </c>
      <c r="AF53" s="21">
        <f t="shared" si="5"/>
        <v>5.0113373837727151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4</v>
      </c>
      <c r="T54" s="20">
        <f>MIN(T47:T52)</f>
        <v>3.75</v>
      </c>
      <c r="U54" s="20">
        <f>MIN(U47:U52)</f>
        <v>3.2912500000000002</v>
      </c>
      <c r="V54" s="20">
        <f t="shared" ref="V54:AE54" si="7">MIN(V47:V52)</f>
        <v>3.7456250000000004</v>
      </c>
      <c r="W54" s="20">
        <f t="shared" si="7"/>
        <v>3.67</v>
      </c>
      <c r="X54" s="20">
        <f t="shared" si="7"/>
        <v>3.8044444444444445</v>
      </c>
      <c r="Y54" s="20">
        <f t="shared" si="7"/>
        <v>3.0820833333333333</v>
      </c>
      <c r="Z54" s="20">
        <f t="shared" si="7"/>
        <v>3.1657936507936508</v>
      </c>
      <c r="AA54" s="20">
        <f t="shared" si="7"/>
        <v>2.67</v>
      </c>
      <c r="AB54" s="20">
        <f t="shared" si="7"/>
        <v>2.67</v>
      </c>
      <c r="AC54" s="20">
        <f t="shared" si="7"/>
        <v>3.6022727272727271</v>
      </c>
      <c r="AD54" s="20">
        <f t="shared" si="7"/>
        <v>4.0386666666666668</v>
      </c>
      <c r="AE54" s="20">
        <f t="shared" si="7"/>
        <v>4.18</v>
      </c>
      <c r="AF54" s="21">
        <f t="shared" si="5"/>
        <v>3.4725113185425687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5</v>
      </c>
      <c r="T55" s="20">
        <f>AVERAGE(T47:T52)</f>
        <v>3.75</v>
      </c>
      <c r="U55" s="20">
        <f>AVERAGE(U47:U52)</f>
        <v>4.1404166666666669</v>
      </c>
      <c r="V55" s="20">
        <f>AVERAGE(V47:V52)</f>
        <v>4.3917708333333332</v>
      </c>
      <c r="W55" s="20">
        <f t="shared" ref="W55:AE55" si="8">AVERAGE(W47:W52)</f>
        <v>4.4049652777777775</v>
      </c>
      <c r="X55" s="20">
        <f t="shared" si="8"/>
        <v>4.3443518518518518</v>
      </c>
      <c r="Y55" s="20">
        <f t="shared" si="8"/>
        <v>3.9118472222222223</v>
      </c>
      <c r="Z55" s="20">
        <f t="shared" si="8"/>
        <v>3.8763441937521694</v>
      </c>
      <c r="AA55" s="20">
        <f t="shared" si="8"/>
        <v>3.8581120268620261</v>
      </c>
      <c r="AB55" s="20">
        <f t="shared" si="8"/>
        <v>4.0789194139194143</v>
      </c>
      <c r="AC55" s="20">
        <f t="shared" si="8"/>
        <v>4.4810161801435999</v>
      </c>
      <c r="AD55" s="20">
        <f t="shared" si="8"/>
        <v>4.5848888888888881</v>
      </c>
      <c r="AE55" s="20">
        <f t="shared" si="8"/>
        <v>4.3636363636363633</v>
      </c>
      <c r="AF55" s="21">
        <f t="shared" si="5"/>
        <v>4.1821890765878598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6</v>
      </c>
      <c r="T59" s="20">
        <f t="shared" ref="T59:AE61" si="9">T53</f>
        <v>3.75</v>
      </c>
      <c r="U59" s="20">
        <f>U53</f>
        <v>4.9400000000000004</v>
      </c>
      <c r="V59" s="20">
        <f t="shared" si="9"/>
        <v>5.56</v>
      </c>
      <c r="W59" s="20">
        <f t="shared" si="9"/>
        <v>5.37</v>
      </c>
      <c r="X59" s="20">
        <f t="shared" si="9"/>
        <v>5.38</v>
      </c>
      <c r="Y59" s="20">
        <f t="shared" si="9"/>
        <v>5.16</v>
      </c>
      <c r="Z59" s="20">
        <f t="shared" si="9"/>
        <v>4.9500920245398765</v>
      </c>
      <c r="AA59" s="20">
        <f t="shared" si="9"/>
        <v>4.8600000000000003</v>
      </c>
      <c r="AB59" s="20">
        <f t="shared" si="9"/>
        <v>4.99</v>
      </c>
      <c r="AC59" s="20">
        <f t="shared" si="9"/>
        <v>5.1786838534599733</v>
      </c>
      <c r="AD59" s="20">
        <f t="shared" si="9"/>
        <v>5.45</v>
      </c>
      <c r="AE59" s="20">
        <f t="shared" si="9"/>
        <v>4.5472727272727269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3.75</v>
      </c>
      <c r="U60" s="20">
        <f t="shared" si="9"/>
        <v>3.2912500000000002</v>
      </c>
      <c r="V60" s="20">
        <f t="shared" si="9"/>
        <v>3.7456250000000004</v>
      </c>
      <c r="W60" s="20">
        <f t="shared" si="9"/>
        <v>3.67</v>
      </c>
      <c r="X60" s="20">
        <f t="shared" si="9"/>
        <v>3.8044444444444445</v>
      </c>
      <c r="Y60" s="20">
        <f t="shared" si="9"/>
        <v>3.0820833333333333</v>
      </c>
      <c r="Z60" s="20">
        <f t="shared" si="9"/>
        <v>3.1657936507936508</v>
      </c>
      <c r="AA60" s="20">
        <f t="shared" si="9"/>
        <v>2.67</v>
      </c>
      <c r="AB60" s="20">
        <f t="shared" si="9"/>
        <v>2.67</v>
      </c>
      <c r="AC60" s="20">
        <f t="shared" si="9"/>
        <v>3.6022727272727271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2017 - 2022</v>
      </c>
      <c r="T61" s="23">
        <f t="shared" si="9"/>
        <v>3.75</v>
      </c>
      <c r="U61" s="23">
        <f>U55</f>
        <v>4.1404166666666669</v>
      </c>
      <c r="V61" s="23">
        <f t="shared" si="9"/>
        <v>4.3917708333333332</v>
      </c>
      <c r="W61" s="23">
        <f t="shared" si="9"/>
        <v>4.4049652777777775</v>
      </c>
      <c r="X61" s="23">
        <f t="shared" si="9"/>
        <v>4.3443518518518518</v>
      </c>
      <c r="Y61" s="23">
        <f t="shared" si="9"/>
        <v>3.9118472222222223</v>
      </c>
      <c r="Z61" s="23">
        <f t="shared" si="9"/>
        <v>3.8763441937521694</v>
      </c>
      <c r="AA61" s="23">
        <f t="shared" si="9"/>
        <v>3.8581120268620261</v>
      </c>
      <c r="AB61" s="23">
        <f t="shared" si="9"/>
        <v>4.0789194139194143</v>
      </c>
      <c r="AC61" s="23">
        <f t="shared" si="9"/>
        <v>4.4810161801435999</v>
      </c>
      <c r="AD61" s="23">
        <f t="shared" si="9"/>
        <v>4.5848888888888881</v>
      </c>
      <c r="AE61" s="23">
        <f t="shared" si="9"/>
        <v>4.3636363636363633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2023</v>
      </c>
      <c r="T62" s="24"/>
      <c r="U62" s="24"/>
      <c r="V62" s="24">
        <f>F32</f>
        <v>4.01</v>
      </c>
      <c r="W62" s="24">
        <f>F33</f>
        <v>4.9800000000000004</v>
      </c>
      <c r="X62" s="24">
        <f>F34</f>
        <v>4.34</v>
      </c>
      <c r="Y62" s="24">
        <f>F35</f>
        <v>4.16</v>
      </c>
      <c r="Z62" s="24">
        <f>F36</f>
        <v>4.25</v>
      </c>
      <c r="AA62" s="24">
        <f>F37</f>
        <v>5.62</v>
      </c>
      <c r="AB62" s="24">
        <f>F38</f>
        <v>5.62</v>
      </c>
      <c r="AC62" s="24">
        <f>F39</f>
        <v>5.62</v>
      </c>
      <c r="AD62" s="24">
        <f>F40</f>
        <v>5.62</v>
      </c>
      <c r="AE62" s="24">
        <f>F41</f>
        <v>6.1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>(C29-#REF!)/#REF!</f>
        <v>#VALUE!</v>
      </c>
    </row>
    <row r="88" spans="18:18">
      <c r="R88" s="14" t="e">
        <f t="shared" si="10"/>
        <v>#DIV/0!</v>
      </c>
    </row>
    <row r="89" spans="18:18">
      <c r="R89" s="14">
        <f t="shared" si="10"/>
        <v>-5.9829059829059693E-2</v>
      </c>
    </row>
    <row r="90" spans="18:18">
      <c r="R90" s="14">
        <f t="shared" si="10"/>
        <v>-0.2307692307692307</v>
      </c>
    </row>
    <row r="91" spans="18:18">
      <c r="R91" s="14">
        <f t="shared" si="10"/>
        <v>-0.20940170940170932</v>
      </c>
    </row>
    <row r="92" spans="18:18">
      <c r="R92" s="14">
        <f t="shared" si="10"/>
        <v>-0.16666666666666663</v>
      </c>
    </row>
    <row r="93" spans="18:18">
      <c r="R93" s="14">
        <f t="shared" si="10"/>
        <v>-0.16666666666666663</v>
      </c>
    </row>
    <row r="94" spans="18:18">
      <c r="R94" s="14">
        <f t="shared" si="10"/>
        <v>6.8376068376068438E-2</v>
      </c>
    </row>
    <row r="95" spans="18:18">
      <c r="R95" s="14">
        <f t="shared" si="10"/>
        <v>6.8376068376068438E-2</v>
      </c>
    </row>
    <row r="96" spans="18:18">
      <c r="R96" s="14">
        <f t="shared" si="10"/>
        <v>0.11111111111111122</v>
      </c>
    </row>
    <row r="97" spans="18:18">
      <c r="R97" s="14">
        <f t="shared" si="10"/>
        <v>0.11111111111111122</v>
      </c>
    </row>
    <row r="98" spans="18:18">
      <c r="R98" s="14">
        <f t="shared" si="10"/>
        <v>0.11111111111111122</v>
      </c>
    </row>
    <row r="99" spans="18:18">
      <c r="R99" s="14">
        <f t="shared" si="10"/>
        <v>0.11111111111111122</v>
      </c>
    </row>
    <row r="100" spans="18:18">
      <c r="R100" s="14" t="e">
        <f t="shared" si="10"/>
        <v>#DIV/0!</v>
      </c>
    </row>
    <row r="101" spans="18:18">
      <c r="R101" s="14" t="e">
        <f>(C43-#REF!)/#REF!</f>
        <v>#VALUE!</v>
      </c>
    </row>
    <row r="102" spans="18:18">
      <c r="R102" s="14" t="e">
        <f t="shared" si="10"/>
        <v>#DIV/0!</v>
      </c>
    </row>
    <row r="103" spans="18:18">
      <c r="R103" s="14" t="e">
        <f t="shared" si="10"/>
        <v>#DIV/0!</v>
      </c>
    </row>
    <row r="104" spans="18:18">
      <c r="R104" s="14" t="e">
        <f t="shared" si="10"/>
        <v>#DIV/0!</v>
      </c>
    </row>
    <row r="105" spans="18:18">
      <c r="R105" s="14" t="e">
        <f t="shared" si="10"/>
        <v>#DIV/0!</v>
      </c>
    </row>
    <row r="106" spans="18:18">
      <c r="R106" s="14" t="e">
        <f t="shared" si="10"/>
        <v>#DIV/0!</v>
      </c>
    </row>
    <row r="107" spans="18:18">
      <c r="R107" s="14" t="e">
        <f t="shared" si="10"/>
        <v>#DIV/0!</v>
      </c>
    </row>
    <row r="108" spans="18:18">
      <c r="R108" s="14" t="e">
        <f t="shared" si="10"/>
        <v>#DIV/0!</v>
      </c>
    </row>
    <row r="109" spans="18:18">
      <c r="R109" s="14" t="e">
        <f t="shared" si="10"/>
        <v>#DIV/0!</v>
      </c>
    </row>
    <row r="110" spans="18:18">
      <c r="R110" s="14" t="e">
        <f t="shared" si="10"/>
        <v>#DIV/0!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opLeftCell="A19" zoomScale="130" zoomScaleNormal="130" zoomScaleSheetLayoutView="130" workbookViewId="0">
      <selection activeCell="C43" sqref="C43:F43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18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25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6" ht="12.75" customHeight="1">
      <c r="B10" s="34"/>
      <c r="C10" s="35" t="s">
        <v>11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15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2017</v>
      </c>
      <c r="T26" s="20"/>
      <c r="U26" s="20">
        <v>2.25</v>
      </c>
      <c r="V26" s="20">
        <v>2.25</v>
      </c>
      <c r="W26" s="20">
        <v>1.85</v>
      </c>
      <c r="X26" s="20">
        <v>1.05</v>
      </c>
      <c r="Y26" s="20">
        <v>1.05</v>
      </c>
      <c r="Z26" s="20">
        <v>1.65</v>
      </c>
      <c r="AA26" s="20">
        <v>1.85</v>
      </c>
      <c r="AB26" s="20">
        <v>1.85</v>
      </c>
      <c r="AC26" s="20"/>
      <c r="AD26" s="20"/>
      <c r="AE26" s="20"/>
      <c r="AF26" s="21"/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2018</v>
      </c>
      <c r="T27" s="20"/>
      <c r="U27" s="20"/>
      <c r="V27" s="20"/>
      <c r="W27" s="20"/>
      <c r="X27" s="20"/>
      <c r="Y27" s="20">
        <v>1.6</v>
      </c>
      <c r="Z27" s="20">
        <v>1.8</v>
      </c>
      <c r="AA27" s="20">
        <v>1.85</v>
      </c>
      <c r="AB27" s="20">
        <v>1.6</v>
      </c>
      <c r="AC27" s="20">
        <v>1.375</v>
      </c>
      <c r="AD27" s="20">
        <v>1.375</v>
      </c>
      <c r="AE27" s="20"/>
      <c r="AF27" s="21">
        <f>AVERAGE(T27:AE27)</f>
        <v>1.5999999999999999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2019</v>
      </c>
      <c r="T28" s="20"/>
      <c r="U28" s="20"/>
      <c r="V28" s="20">
        <v>2.1749999999999998</v>
      </c>
      <c r="W28" s="20">
        <v>2.2750000000000004</v>
      </c>
      <c r="X28" s="20">
        <v>2.1749999999999998</v>
      </c>
      <c r="Y28" s="20">
        <v>1.7000000000000002</v>
      </c>
      <c r="Z28" s="20">
        <v>1.9500000000000002</v>
      </c>
      <c r="AA28" s="20">
        <v>1.9500000000000002</v>
      </c>
      <c r="AB28" s="20">
        <v>2.2249999999999996</v>
      </c>
      <c r="AC28" s="20">
        <v>2.4</v>
      </c>
      <c r="AD28" s="20">
        <v>2.4</v>
      </c>
      <c r="AE28" s="20"/>
      <c r="AF28" s="21">
        <f>AVERAGE(T28:AE28)</f>
        <v>2.1388888888888884</v>
      </c>
    </row>
    <row r="29" spans="2:32" ht="9.9499999999999993" customHeight="1">
      <c r="B29" s="31">
        <v>19</v>
      </c>
      <c r="C29" s="33" t="s">
        <v>21</v>
      </c>
      <c r="D29" s="33"/>
      <c r="E29" s="33"/>
      <c r="F29" s="33"/>
      <c r="S29" s="19">
        <v>2020</v>
      </c>
      <c r="T29" s="20"/>
      <c r="U29" s="20"/>
      <c r="V29" s="20">
        <v>3.2</v>
      </c>
      <c r="W29" s="20">
        <v>3.2</v>
      </c>
      <c r="X29" s="20">
        <v>2.5</v>
      </c>
      <c r="Y29" s="20">
        <v>2.1</v>
      </c>
      <c r="Z29" s="20">
        <v>2.75</v>
      </c>
      <c r="AA29" s="20">
        <v>2.4500000000000002</v>
      </c>
      <c r="AB29" s="20">
        <v>2.73</v>
      </c>
      <c r="AC29" s="20"/>
      <c r="AD29" s="20"/>
      <c r="AE29" s="20"/>
      <c r="AF29" s="21">
        <f t="shared" ref="AF29:AF33" si="0">AVERAGE(T29:AE29)</f>
        <v>2.7042857142857142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2021</v>
      </c>
      <c r="T30" s="20"/>
      <c r="U30" s="20">
        <v>1.4</v>
      </c>
      <c r="V30" s="20">
        <v>2.2000000000000002</v>
      </c>
      <c r="W30" s="20"/>
      <c r="X30" s="20"/>
      <c r="Y30" s="20"/>
      <c r="Z30" s="20">
        <v>1.35</v>
      </c>
      <c r="AA30" s="20">
        <v>1.65</v>
      </c>
      <c r="AB30" s="20">
        <v>2.0499999999999998</v>
      </c>
      <c r="AC30" s="20">
        <v>2.15</v>
      </c>
      <c r="AD30" s="20"/>
      <c r="AE30" s="20"/>
      <c r="AF30" s="21">
        <f t="shared" si="0"/>
        <v>1.7999999999999998</v>
      </c>
    </row>
    <row r="31" spans="2:32" ht="9.9499999999999993" customHeight="1">
      <c r="B31" s="31">
        <v>21</v>
      </c>
      <c r="C31" s="28">
        <v>2.34</v>
      </c>
      <c r="D31" s="28">
        <f>'[1]21'!$D$148</f>
        <v>2.6</v>
      </c>
      <c r="E31" s="28">
        <f>'[1]21'!$F$148</f>
        <v>3.6</v>
      </c>
      <c r="F31" s="28"/>
      <c r="S31" s="19">
        <v>2022</v>
      </c>
      <c r="T31" s="20"/>
      <c r="U31" s="20">
        <v>2.5</v>
      </c>
      <c r="V31" s="20">
        <v>2.2999999999999998</v>
      </c>
      <c r="W31" s="20">
        <v>2.25</v>
      </c>
      <c r="X31" s="20">
        <v>2</v>
      </c>
      <c r="Y31" s="20">
        <v>2</v>
      </c>
      <c r="Z31" s="20">
        <v>2</v>
      </c>
      <c r="AA31" s="20">
        <v>2</v>
      </c>
      <c r="AB31" s="20">
        <v>2</v>
      </c>
      <c r="AC31" s="20">
        <v>2</v>
      </c>
      <c r="AD31" s="20">
        <v>2.2000000000000002</v>
      </c>
      <c r="AE31" s="20"/>
      <c r="AF31" s="21">
        <f t="shared" si="0"/>
        <v>2.125</v>
      </c>
    </row>
    <row r="32" spans="2:32" ht="9.9499999999999993" customHeight="1">
      <c r="B32" s="29">
        <v>22</v>
      </c>
      <c r="C32" s="30">
        <v>2.34</v>
      </c>
      <c r="D32" s="30">
        <f>'[1]22'!$D$148</f>
        <v>2.5</v>
      </c>
      <c r="E32" s="30">
        <f>'[1]22'!$F$148</f>
        <v>3.5</v>
      </c>
      <c r="F32" s="30">
        <f>'[1]22'!$G$148</f>
        <v>6.35</v>
      </c>
      <c r="S32" s="19" t="s">
        <v>3</v>
      </c>
      <c r="T32" s="20"/>
      <c r="U32" s="20">
        <f>MAX(U26:U31)</f>
        <v>2.5</v>
      </c>
      <c r="V32" s="20">
        <f t="shared" ref="V32:AD32" si="1">MAX(V26:V31)</f>
        <v>3.2</v>
      </c>
      <c r="W32" s="20">
        <f t="shared" si="1"/>
        <v>3.2</v>
      </c>
      <c r="X32" s="20">
        <f t="shared" si="1"/>
        <v>2.5</v>
      </c>
      <c r="Y32" s="20">
        <f t="shared" si="1"/>
        <v>2.1</v>
      </c>
      <c r="Z32" s="20">
        <f t="shared" si="1"/>
        <v>2.75</v>
      </c>
      <c r="AA32" s="20">
        <f t="shared" si="1"/>
        <v>2.4500000000000002</v>
      </c>
      <c r="AB32" s="20">
        <f t="shared" si="1"/>
        <v>2.73</v>
      </c>
      <c r="AC32" s="20">
        <f t="shared" si="1"/>
        <v>2.4</v>
      </c>
      <c r="AD32" s="20">
        <f t="shared" si="1"/>
        <v>2.4</v>
      </c>
      <c r="AE32" s="20"/>
      <c r="AF32" s="21">
        <f>AVERAGE(T32:AE32)</f>
        <v>2.6229999999999998</v>
      </c>
    </row>
    <row r="33" spans="2:32" ht="9.9499999999999993" customHeight="1">
      <c r="B33" s="31">
        <v>23</v>
      </c>
      <c r="C33" s="28">
        <v>2.34</v>
      </c>
      <c r="D33" s="28">
        <f>'[1]23'!$D$148</f>
        <v>2.5499999999999998</v>
      </c>
      <c r="E33" s="28">
        <f>'[1]23'!$F$148</f>
        <v>3.55</v>
      </c>
      <c r="F33" s="28">
        <f>'[1]23'!$G$148</f>
        <v>5.87</v>
      </c>
      <c r="S33" s="19" t="s">
        <v>4</v>
      </c>
      <c r="T33" s="20"/>
      <c r="U33" s="20">
        <f>MIN(U26:U31)</f>
        <v>1.4</v>
      </c>
      <c r="V33" s="20">
        <f t="shared" ref="V33:AD33" si="2">MIN(V26:V31)</f>
        <v>2.1749999999999998</v>
      </c>
      <c r="W33" s="20">
        <f t="shared" si="2"/>
        <v>1.85</v>
      </c>
      <c r="X33" s="20">
        <f t="shared" si="2"/>
        <v>1.05</v>
      </c>
      <c r="Y33" s="20">
        <f t="shared" si="2"/>
        <v>1.05</v>
      </c>
      <c r="Z33" s="20">
        <f t="shared" si="2"/>
        <v>1.35</v>
      </c>
      <c r="AA33" s="20">
        <f t="shared" si="2"/>
        <v>1.65</v>
      </c>
      <c r="AB33" s="20">
        <f t="shared" si="2"/>
        <v>1.6</v>
      </c>
      <c r="AC33" s="20">
        <f t="shared" si="2"/>
        <v>1.375</v>
      </c>
      <c r="AD33" s="20">
        <f t="shared" si="2"/>
        <v>1.375</v>
      </c>
      <c r="AE33" s="20"/>
      <c r="AF33" s="21">
        <f t="shared" si="0"/>
        <v>1.4875</v>
      </c>
    </row>
    <row r="34" spans="2:32" ht="9.9499999999999993" customHeight="1">
      <c r="B34" s="29">
        <v>24</v>
      </c>
      <c r="C34" s="30">
        <v>2.34</v>
      </c>
      <c r="D34" s="30">
        <f>'[1]24'!$D$148</f>
        <v>2.75</v>
      </c>
      <c r="E34" s="30">
        <f>'[1]24'!$F$148</f>
        <v>3.8</v>
      </c>
      <c r="F34" s="30">
        <f>'[1]24'!$G$148</f>
        <v>5.84</v>
      </c>
      <c r="S34" s="19" t="s">
        <v>5</v>
      </c>
      <c r="T34" s="20"/>
      <c r="U34" s="20">
        <f>AVERAGE(U26:U31)</f>
        <v>2.0500000000000003</v>
      </c>
      <c r="V34" s="20">
        <f t="shared" ref="V34:AD34" si="3">AVERAGE(V26:V31)</f>
        <v>2.4249999999999998</v>
      </c>
      <c r="W34" s="20">
        <f t="shared" si="3"/>
        <v>2.3937499999999998</v>
      </c>
      <c r="X34" s="20">
        <f t="shared" si="3"/>
        <v>1.9312499999999999</v>
      </c>
      <c r="Y34" s="20">
        <f t="shared" si="3"/>
        <v>1.6900000000000002</v>
      </c>
      <c r="Z34" s="20">
        <f t="shared" si="3"/>
        <v>1.9166666666666667</v>
      </c>
      <c r="AA34" s="20">
        <f t="shared" si="3"/>
        <v>1.9583333333333337</v>
      </c>
      <c r="AB34" s="20">
        <f t="shared" si="3"/>
        <v>2.0758333333333332</v>
      </c>
      <c r="AC34" s="20">
        <f t="shared" si="3"/>
        <v>1.98125</v>
      </c>
      <c r="AD34" s="20">
        <f t="shared" si="3"/>
        <v>1.9916666666666665</v>
      </c>
      <c r="AE34" s="20"/>
      <c r="AF34" s="21">
        <f>AVERAGE(T34:AE34)</f>
        <v>2.0413749999999995</v>
      </c>
    </row>
    <row r="35" spans="2:32" ht="9.9499999999999993" customHeight="1">
      <c r="B35" s="31">
        <v>25</v>
      </c>
      <c r="C35" s="28">
        <v>2.34</v>
      </c>
      <c r="D35" s="28">
        <f>'[1]25'!$D$148</f>
        <v>2.75</v>
      </c>
      <c r="E35" s="28">
        <f>'[1]25'!$F$148</f>
        <v>3.8</v>
      </c>
      <c r="F35" s="28">
        <f>'[1]25'!$G$148</f>
        <v>5.92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2.34</v>
      </c>
      <c r="D36" s="30">
        <f>'[1]26'!$D$148</f>
        <v>2.9</v>
      </c>
      <c r="E36" s="30">
        <f>'[1]26'!$F$148</f>
        <v>3.95</v>
      </c>
      <c r="F36" s="30">
        <f>'[1]26'!$G$148</f>
        <v>6.02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2.34</v>
      </c>
      <c r="D37" s="28">
        <f>'[1]27'!$D$148</f>
        <v>3</v>
      </c>
      <c r="E37" s="28">
        <f>'[1]27'!$F$148</f>
        <v>4.05</v>
      </c>
      <c r="F37" s="28">
        <f>'[1]27'!$G$148</f>
        <v>6.51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2.34</v>
      </c>
      <c r="D38" s="30">
        <f>'[1]28'!$D$148</f>
        <v>3.1</v>
      </c>
      <c r="E38" s="30">
        <f>'[1]28'!$F$148</f>
        <v>4.2</v>
      </c>
      <c r="F38" s="30">
        <f>'[1]28'!$G$148</f>
        <v>6.66</v>
      </c>
      <c r="S38" s="19" t="s">
        <v>6</v>
      </c>
      <c r="T38" s="20"/>
      <c r="U38" s="20">
        <f>U32</f>
        <v>2.5</v>
      </c>
      <c r="V38" s="20">
        <f t="shared" ref="U38:AD40" si="4">V32</f>
        <v>3.2</v>
      </c>
      <c r="W38" s="20">
        <f t="shared" si="4"/>
        <v>3.2</v>
      </c>
      <c r="X38" s="20">
        <f t="shared" si="4"/>
        <v>2.5</v>
      </c>
      <c r="Y38" s="20">
        <f t="shared" si="4"/>
        <v>2.1</v>
      </c>
      <c r="Z38" s="20">
        <f t="shared" si="4"/>
        <v>2.75</v>
      </c>
      <c r="AA38" s="20">
        <f t="shared" si="4"/>
        <v>2.4500000000000002</v>
      </c>
      <c r="AB38" s="20">
        <f t="shared" si="4"/>
        <v>2.73</v>
      </c>
      <c r="AC38" s="20">
        <f t="shared" si="4"/>
        <v>2.4</v>
      </c>
      <c r="AD38" s="20">
        <f t="shared" si="4"/>
        <v>2.4</v>
      </c>
      <c r="AE38" s="20"/>
      <c r="AF38" s="17"/>
    </row>
    <row r="39" spans="2:32" ht="9.9499999999999993" customHeight="1">
      <c r="B39" s="31">
        <v>29</v>
      </c>
      <c r="C39" s="28">
        <v>2.34</v>
      </c>
      <c r="D39" s="28">
        <f>'[1]29'!$D$148</f>
        <v>3.1</v>
      </c>
      <c r="E39" s="28">
        <f>'[1]29'!$F$148</f>
        <v>4.2</v>
      </c>
      <c r="F39" s="28">
        <f>'[1]29'!$G$148</f>
        <v>6.38</v>
      </c>
      <c r="S39" s="19"/>
      <c r="T39" s="20"/>
      <c r="U39" s="20">
        <f t="shared" si="4"/>
        <v>1.4</v>
      </c>
      <c r="V39" s="20">
        <f t="shared" si="4"/>
        <v>2.1749999999999998</v>
      </c>
      <c r="W39" s="20">
        <f t="shared" si="4"/>
        <v>1.85</v>
      </c>
      <c r="X39" s="20">
        <f t="shared" si="4"/>
        <v>1.05</v>
      </c>
      <c r="Y39" s="20">
        <f t="shared" si="4"/>
        <v>1.05</v>
      </c>
      <c r="Z39" s="20">
        <f t="shared" si="4"/>
        <v>1.35</v>
      </c>
      <c r="AA39" s="20">
        <f t="shared" si="4"/>
        <v>1.65</v>
      </c>
      <c r="AB39" s="20">
        <f t="shared" si="4"/>
        <v>1.6</v>
      </c>
      <c r="AC39" s="20">
        <f t="shared" si="4"/>
        <v>1.375</v>
      </c>
      <c r="AD39" s="20">
        <f t="shared" si="4"/>
        <v>1.375</v>
      </c>
      <c r="AE39" s="20"/>
      <c r="AF39" s="17"/>
    </row>
    <row r="40" spans="2:32" ht="9.9499999999999993" customHeight="1">
      <c r="B40" s="29">
        <v>30</v>
      </c>
      <c r="C40" s="30">
        <v>2.34</v>
      </c>
      <c r="D40" s="30">
        <f>'[1]30'!$D$148</f>
        <v>3.1</v>
      </c>
      <c r="E40" s="30">
        <f>'[1]30'!$F$148</f>
        <v>4.2</v>
      </c>
      <c r="F40" s="30">
        <f>'[1]30'!$G$148</f>
        <v>6.32</v>
      </c>
      <c r="S40" s="22" t="str">
        <f>S34</f>
        <v>Promedio 2017 - 2022</v>
      </c>
      <c r="T40" s="23"/>
      <c r="U40" s="23">
        <f t="shared" si="4"/>
        <v>2.0500000000000003</v>
      </c>
      <c r="V40" s="23">
        <f t="shared" si="4"/>
        <v>2.4249999999999998</v>
      </c>
      <c r="W40" s="23">
        <f t="shared" si="4"/>
        <v>2.3937499999999998</v>
      </c>
      <c r="X40" s="23">
        <f t="shared" si="4"/>
        <v>1.9312499999999999</v>
      </c>
      <c r="Y40" s="23">
        <f t="shared" si="4"/>
        <v>1.6900000000000002</v>
      </c>
      <c r="Z40" s="23">
        <f t="shared" si="4"/>
        <v>1.9166666666666667</v>
      </c>
      <c r="AA40" s="23">
        <f t="shared" si="4"/>
        <v>1.9583333333333337</v>
      </c>
      <c r="AB40" s="23">
        <f t="shared" si="4"/>
        <v>2.0758333333333332</v>
      </c>
      <c r="AC40" s="23">
        <f t="shared" si="4"/>
        <v>1.98125</v>
      </c>
      <c r="AD40" s="23">
        <f t="shared" si="4"/>
        <v>1.9916666666666665</v>
      </c>
      <c r="AE40" s="23"/>
      <c r="AF40" s="17"/>
    </row>
    <row r="41" spans="2:32" ht="9.9499999999999993" customHeight="1">
      <c r="B41" s="31">
        <v>31</v>
      </c>
      <c r="C41" s="28">
        <v>2.34</v>
      </c>
      <c r="D41" s="28">
        <f>'[1]31'!$D$148</f>
        <v>3.1</v>
      </c>
      <c r="E41" s="28">
        <f>'[1]31'!$F$148</f>
        <v>4.2</v>
      </c>
      <c r="F41" s="28">
        <f>'[1]31'!$G$148</f>
        <v>6.61</v>
      </c>
      <c r="S41" s="19">
        <v>2023</v>
      </c>
      <c r="T41" s="24"/>
      <c r="U41" s="24">
        <f>D31</f>
        <v>2.6</v>
      </c>
      <c r="V41" s="24">
        <f>D32</f>
        <v>2.5</v>
      </c>
      <c r="W41" s="24">
        <f>D33</f>
        <v>2.5499999999999998</v>
      </c>
      <c r="X41" s="24">
        <f>D34</f>
        <v>2.75</v>
      </c>
      <c r="Y41" s="24">
        <f>D35</f>
        <v>2.75</v>
      </c>
      <c r="Z41" s="24">
        <f>D36</f>
        <v>2.9</v>
      </c>
      <c r="AA41" s="24">
        <f>D37</f>
        <v>3</v>
      </c>
      <c r="AB41" s="24">
        <f>D38</f>
        <v>3.1</v>
      </c>
      <c r="AC41" s="24">
        <f>D39</f>
        <v>3.1</v>
      </c>
      <c r="AD41" s="24">
        <f>D40</f>
        <v>3.1</v>
      </c>
      <c r="AE41" s="24">
        <f>D41</f>
        <v>3.1</v>
      </c>
      <c r="AF41" s="17"/>
    </row>
    <row r="42" spans="2:32" ht="9.9499999999999993" customHeight="1">
      <c r="B42" s="29">
        <v>32</v>
      </c>
      <c r="C42" s="39"/>
      <c r="D42" s="39"/>
      <c r="E42" s="39"/>
      <c r="F42" s="39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13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2017</v>
      </c>
      <c r="T47" s="20">
        <v>3.75</v>
      </c>
      <c r="U47" s="20">
        <v>3.2912500000000002</v>
      </c>
      <c r="V47" s="20">
        <v>3.7456250000000004</v>
      </c>
      <c r="W47" s="20">
        <v>3.7456250000000004</v>
      </c>
      <c r="X47" s="20">
        <v>3.8044444444444445</v>
      </c>
      <c r="Y47" s="20">
        <v>3.0820833333333333</v>
      </c>
      <c r="Z47" s="20">
        <v>3.1657936507936508</v>
      </c>
      <c r="AA47" s="20">
        <v>3.7191666666666667</v>
      </c>
      <c r="AB47" s="20">
        <v>3.793571428571429</v>
      </c>
      <c r="AC47" s="20">
        <v>5.1566666666666672</v>
      </c>
      <c r="AD47" s="20"/>
      <c r="AE47" s="20"/>
      <c r="AF47" s="21">
        <f t="shared" ref="AF47:AF55" si="5">AVERAGE(T47:AE47)</f>
        <v>3.725422619047619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2018</v>
      </c>
      <c r="T48" s="20"/>
      <c r="U48" s="20"/>
      <c r="V48" s="20">
        <v>4.7374999999999998</v>
      </c>
      <c r="W48" s="20">
        <v>4.0766666666666671</v>
      </c>
      <c r="X48" s="20">
        <v>3.8600000000000003</v>
      </c>
      <c r="Y48" s="20">
        <v>3.62</v>
      </c>
      <c r="Z48" s="20">
        <v>3.5383333333333336</v>
      </c>
      <c r="AA48" s="20">
        <v>3.6280769230769234</v>
      </c>
      <c r="AB48" s="20">
        <v>3.7942307692307695</v>
      </c>
      <c r="AC48" s="20">
        <v>3.6022727272727271</v>
      </c>
      <c r="AD48" s="20">
        <v>4.0386666666666668</v>
      </c>
      <c r="AE48" s="20">
        <v>4.5472727272727269</v>
      </c>
      <c r="AF48" s="21">
        <f t="shared" si="5"/>
        <v>3.9443019813519817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2019</v>
      </c>
      <c r="T49" s="20"/>
      <c r="U49" s="20"/>
      <c r="V49" s="20">
        <v>3.8574999999999999</v>
      </c>
      <c r="W49" s="20">
        <v>4.9574999999999996</v>
      </c>
      <c r="X49" s="20">
        <v>3.831666666666667</v>
      </c>
      <c r="Y49" s="20">
        <v>3.9889999999999999</v>
      </c>
      <c r="Z49" s="20">
        <v>3.9238461538461542</v>
      </c>
      <c r="AA49" s="20">
        <v>4.0014285714285718</v>
      </c>
      <c r="AB49" s="20">
        <v>4.7257142857142869</v>
      </c>
      <c r="AC49" s="20">
        <v>4.2077777777777783</v>
      </c>
      <c r="AD49" s="20">
        <v>4.266</v>
      </c>
      <c r="AE49" s="20">
        <v>4.18</v>
      </c>
      <c r="AF49" s="21">
        <f t="shared" si="5"/>
        <v>4.1940433455433448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2020</v>
      </c>
      <c r="T50" s="20"/>
      <c r="U50" s="20"/>
      <c r="V50" s="20">
        <v>6.68</v>
      </c>
      <c r="W50" s="20">
        <v>6.58</v>
      </c>
      <c r="X50" s="20">
        <v>5.87</v>
      </c>
      <c r="Y50" s="20">
        <v>5.46</v>
      </c>
      <c r="Z50" s="20">
        <v>5.61</v>
      </c>
      <c r="AA50" s="20">
        <v>5.26</v>
      </c>
      <c r="AB50" s="20">
        <v>5.49</v>
      </c>
      <c r="AC50" s="20">
        <v>5.49</v>
      </c>
      <c r="AD50" s="20"/>
      <c r="AE50" s="20"/>
      <c r="AF50" s="21">
        <f t="shared" si="5"/>
        <v>5.8050000000000006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2021</v>
      </c>
      <c r="T51" s="20"/>
      <c r="U51" s="20">
        <v>5.05</v>
      </c>
      <c r="V51" s="20">
        <v>4.2300000000000004</v>
      </c>
      <c r="W51" s="20">
        <v>4.2</v>
      </c>
      <c r="X51" s="20">
        <v>4.3600000000000003</v>
      </c>
      <c r="Y51" s="20">
        <v>4.47</v>
      </c>
      <c r="Z51" s="20">
        <v>4.38</v>
      </c>
      <c r="AA51" s="20">
        <v>3.59</v>
      </c>
      <c r="AB51" s="20">
        <v>3.47</v>
      </c>
      <c r="AC51" s="20">
        <v>4.7126086956521744</v>
      </c>
      <c r="AD51" s="20"/>
      <c r="AE51" s="20"/>
      <c r="AF51" s="21">
        <f t="shared" si="5"/>
        <v>4.2736231884057965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2022</v>
      </c>
      <c r="T52" s="20"/>
      <c r="U52" s="20"/>
      <c r="V52" s="20"/>
      <c r="W52" s="20">
        <v>7.4</v>
      </c>
      <c r="X52" s="20">
        <v>5.61</v>
      </c>
      <c r="Y52" s="20">
        <v>5.28</v>
      </c>
      <c r="Z52" s="20">
        <v>4.9689280868385346</v>
      </c>
      <c r="AA52" s="20">
        <v>5.19</v>
      </c>
      <c r="AB52" s="20">
        <v>5.12</v>
      </c>
      <c r="AC52" s="20">
        <v>5.353788343558282</v>
      </c>
      <c r="AD52" s="20">
        <v>5.5373913043478264</v>
      </c>
      <c r="AE52" s="20"/>
      <c r="AF52" s="21">
        <f t="shared" si="5"/>
        <v>5.5575134668430808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3</v>
      </c>
      <c r="T53" s="20">
        <f>MAX(T47:T52)</f>
        <v>3.75</v>
      </c>
      <c r="U53" s="20">
        <f>MAX(U47:U52)</f>
        <v>5.05</v>
      </c>
      <c r="V53" s="20">
        <f t="shared" ref="V53:AE53" si="6">MAX(V47:V52)</f>
        <v>6.68</v>
      </c>
      <c r="W53" s="20">
        <f t="shared" si="6"/>
        <v>7.4</v>
      </c>
      <c r="X53" s="20">
        <f t="shared" si="6"/>
        <v>5.87</v>
      </c>
      <c r="Y53" s="20">
        <f t="shared" si="6"/>
        <v>5.46</v>
      </c>
      <c r="Z53" s="20">
        <f t="shared" si="6"/>
        <v>5.61</v>
      </c>
      <c r="AA53" s="20">
        <f t="shared" si="6"/>
        <v>5.26</v>
      </c>
      <c r="AB53" s="20">
        <f t="shared" si="6"/>
        <v>5.49</v>
      </c>
      <c r="AC53" s="20">
        <f t="shared" si="6"/>
        <v>5.49</v>
      </c>
      <c r="AD53" s="20">
        <f t="shared" si="6"/>
        <v>5.5373913043478264</v>
      </c>
      <c r="AE53" s="20">
        <f t="shared" si="6"/>
        <v>4.5472727272727269</v>
      </c>
      <c r="AF53" s="21">
        <f t="shared" si="5"/>
        <v>5.5120553359683795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4</v>
      </c>
      <c r="T54" s="20">
        <f>MIN(T47:T52)</f>
        <v>3.75</v>
      </c>
      <c r="U54" s="20">
        <f>MIN(U47:U52)</f>
        <v>3.2912500000000002</v>
      </c>
      <c r="V54" s="20">
        <f t="shared" ref="V54:AE54" si="7">MIN(V47:V52)</f>
        <v>3.7456250000000004</v>
      </c>
      <c r="W54" s="20">
        <f t="shared" si="7"/>
        <v>3.7456250000000004</v>
      </c>
      <c r="X54" s="20">
        <f t="shared" si="7"/>
        <v>3.8044444444444445</v>
      </c>
      <c r="Y54" s="20">
        <f t="shared" si="7"/>
        <v>3.0820833333333333</v>
      </c>
      <c r="Z54" s="20">
        <f t="shared" si="7"/>
        <v>3.1657936507936508</v>
      </c>
      <c r="AA54" s="20">
        <f t="shared" si="7"/>
        <v>3.59</v>
      </c>
      <c r="AB54" s="20">
        <f t="shared" si="7"/>
        <v>3.47</v>
      </c>
      <c r="AC54" s="20">
        <f t="shared" si="7"/>
        <v>3.6022727272727271</v>
      </c>
      <c r="AD54" s="20">
        <f t="shared" si="7"/>
        <v>4.0386666666666668</v>
      </c>
      <c r="AE54" s="20">
        <f t="shared" si="7"/>
        <v>4.18</v>
      </c>
      <c r="AF54" s="21">
        <f t="shared" si="5"/>
        <v>3.6221467352092351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5</v>
      </c>
      <c r="T55" s="20">
        <f>AVERAGE(T47:T52)</f>
        <v>3.75</v>
      </c>
      <c r="U55" s="20">
        <f>AVERAGE(U47:U52)</f>
        <v>4.1706250000000002</v>
      </c>
      <c r="V55" s="20">
        <f>AVERAGE(V47:V52)</f>
        <v>4.650125000000001</v>
      </c>
      <c r="W55" s="20">
        <f t="shared" ref="W55:AE55" si="8">AVERAGE(W47:W52)</f>
        <v>5.1599652777777782</v>
      </c>
      <c r="X55" s="20">
        <f t="shared" si="8"/>
        <v>4.5560185185185187</v>
      </c>
      <c r="Y55" s="20">
        <f t="shared" si="8"/>
        <v>4.3168472222222221</v>
      </c>
      <c r="Z55" s="20">
        <f t="shared" si="8"/>
        <v>4.2644835374686121</v>
      </c>
      <c r="AA55" s="20">
        <f t="shared" si="8"/>
        <v>4.2314453601953597</v>
      </c>
      <c r="AB55" s="20">
        <f t="shared" si="8"/>
        <v>4.3989194139194145</v>
      </c>
      <c r="AC55" s="20">
        <f t="shared" si="8"/>
        <v>4.7538523684879381</v>
      </c>
      <c r="AD55" s="20">
        <f t="shared" si="8"/>
        <v>4.6140193236714975</v>
      </c>
      <c r="AE55" s="20">
        <f t="shared" si="8"/>
        <v>4.3636363636363633</v>
      </c>
      <c r="AF55" s="21">
        <f t="shared" si="5"/>
        <v>4.4358281154914758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6</v>
      </c>
      <c r="T59" s="20">
        <f t="shared" ref="T59:AE61" si="9">T53</f>
        <v>3.75</v>
      </c>
      <c r="U59" s="20">
        <f>U53</f>
        <v>5.05</v>
      </c>
      <c r="V59" s="20">
        <f t="shared" si="9"/>
        <v>6.68</v>
      </c>
      <c r="W59" s="20">
        <f t="shared" si="9"/>
        <v>7.4</v>
      </c>
      <c r="X59" s="20">
        <f t="shared" si="9"/>
        <v>5.87</v>
      </c>
      <c r="Y59" s="20">
        <f t="shared" si="9"/>
        <v>5.46</v>
      </c>
      <c r="Z59" s="20">
        <f t="shared" si="9"/>
        <v>5.61</v>
      </c>
      <c r="AA59" s="20">
        <f t="shared" si="9"/>
        <v>5.26</v>
      </c>
      <c r="AB59" s="20">
        <f t="shared" si="9"/>
        <v>5.49</v>
      </c>
      <c r="AC59" s="20">
        <f t="shared" si="9"/>
        <v>5.49</v>
      </c>
      <c r="AD59" s="20">
        <f t="shared" si="9"/>
        <v>5.5373913043478264</v>
      </c>
      <c r="AE59" s="20">
        <f t="shared" si="9"/>
        <v>4.5472727272727269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3.75</v>
      </c>
      <c r="U60" s="20">
        <f t="shared" si="9"/>
        <v>3.2912500000000002</v>
      </c>
      <c r="V60" s="20">
        <f t="shared" si="9"/>
        <v>3.7456250000000004</v>
      </c>
      <c r="W60" s="20">
        <f t="shared" si="9"/>
        <v>3.7456250000000004</v>
      </c>
      <c r="X60" s="20">
        <f t="shared" si="9"/>
        <v>3.8044444444444445</v>
      </c>
      <c r="Y60" s="20">
        <f t="shared" si="9"/>
        <v>3.0820833333333333</v>
      </c>
      <c r="Z60" s="20">
        <f t="shared" si="9"/>
        <v>3.1657936507936508</v>
      </c>
      <c r="AA60" s="20">
        <f t="shared" si="9"/>
        <v>3.59</v>
      </c>
      <c r="AB60" s="20">
        <f t="shared" si="9"/>
        <v>3.47</v>
      </c>
      <c r="AC60" s="20">
        <f t="shared" si="9"/>
        <v>3.6022727272727271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2017 - 2022</v>
      </c>
      <c r="T61" s="23">
        <f t="shared" si="9"/>
        <v>3.75</v>
      </c>
      <c r="U61" s="23">
        <f>U55</f>
        <v>4.1706250000000002</v>
      </c>
      <c r="V61" s="23">
        <f t="shared" si="9"/>
        <v>4.650125000000001</v>
      </c>
      <c r="W61" s="23">
        <f t="shared" si="9"/>
        <v>5.1599652777777782</v>
      </c>
      <c r="X61" s="23">
        <f t="shared" si="9"/>
        <v>4.5560185185185187</v>
      </c>
      <c r="Y61" s="23">
        <f t="shared" si="9"/>
        <v>4.3168472222222221</v>
      </c>
      <c r="Z61" s="23">
        <f t="shared" si="9"/>
        <v>4.2644835374686121</v>
      </c>
      <c r="AA61" s="23">
        <f t="shared" si="9"/>
        <v>4.2314453601953597</v>
      </c>
      <c r="AB61" s="23">
        <f t="shared" si="9"/>
        <v>4.3989194139194145</v>
      </c>
      <c r="AC61" s="23">
        <f t="shared" si="9"/>
        <v>4.7538523684879381</v>
      </c>
      <c r="AD61" s="23">
        <f t="shared" si="9"/>
        <v>4.6140193236714975</v>
      </c>
      <c r="AE61" s="23">
        <f t="shared" si="9"/>
        <v>4.3636363636363633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2023</v>
      </c>
      <c r="T62" s="24"/>
      <c r="U62" s="24"/>
      <c r="V62" s="24">
        <f>F32</f>
        <v>6.35</v>
      </c>
      <c r="W62" s="24">
        <f>F33</f>
        <v>5.87</v>
      </c>
      <c r="X62" s="24">
        <f>F34</f>
        <v>5.84</v>
      </c>
      <c r="Y62" s="24">
        <f>F35</f>
        <v>5.92</v>
      </c>
      <c r="Z62" s="24">
        <f>F36</f>
        <v>6.02</v>
      </c>
      <c r="AA62" s="24">
        <f>F37</f>
        <v>6.51</v>
      </c>
      <c r="AB62" s="24">
        <f>F38</f>
        <v>6.66</v>
      </c>
      <c r="AC62" s="24">
        <f>F39</f>
        <v>6.38</v>
      </c>
      <c r="AD62" s="24">
        <f>F40</f>
        <v>6.32</v>
      </c>
      <c r="AE62" s="24">
        <f>F41</f>
        <v>6.61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#VALUE!</v>
      </c>
    </row>
    <row r="88" spans="18:18">
      <c r="R88" s="14" t="e">
        <f t="shared" si="10"/>
        <v>#DIV/0!</v>
      </c>
    </row>
    <row r="89" spans="18:18">
      <c r="R89" s="14">
        <f t="shared" si="10"/>
        <v>0.11111111111111122</v>
      </c>
    </row>
    <row r="90" spans="18:18">
      <c r="R90" s="14">
        <f t="shared" si="10"/>
        <v>6.8376068376068438E-2</v>
      </c>
    </row>
    <row r="91" spans="18:18">
      <c r="R91" s="14">
        <f t="shared" si="10"/>
        <v>8.974358974358973E-2</v>
      </c>
    </row>
    <row r="92" spans="18:18">
      <c r="R92" s="14">
        <f t="shared" si="10"/>
        <v>0.17521367521367529</v>
      </c>
    </row>
    <row r="93" spans="18:18">
      <c r="R93" s="14">
        <f t="shared" si="10"/>
        <v>0.17521367521367529</v>
      </c>
    </row>
    <row r="94" spans="18:18">
      <c r="R94" s="14">
        <f t="shared" si="10"/>
        <v>0.23931623931623935</v>
      </c>
    </row>
    <row r="95" spans="18:18">
      <c r="R95" s="14">
        <f t="shared" si="10"/>
        <v>0.2820512820512821</v>
      </c>
    </row>
    <row r="96" spans="18:18">
      <c r="R96" s="14">
        <f t="shared" si="10"/>
        <v>0.32478632478632491</v>
      </c>
    </row>
    <row r="97" spans="18:18">
      <c r="R97" s="14">
        <f t="shared" si="10"/>
        <v>0.32478632478632491</v>
      </c>
    </row>
    <row r="98" spans="18:18">
      <c r="R98" s="14">
        <f t="shared" si="10"/>
        <v>0.32478632478632491</v>
      </c>
    </row>
    <row r="99" spans="18:18">
      <c r="R99" s="14">
        <f t="shared" si="10"/>
        <v>0.32478632478632491</v>
      </c>
    </row>
    <row r="100" spans="18:18">
      <c r="R100" s="14" t="e">
        <f>(C42-#REF!)/#REF!</f>
        <v>#REF!</v>
      </c>
    </row>
    <row r="101" spans="18:18">
      <c r="R101" s="14" t="e">
        <f>(C43-#REF!)/#REF!</f>
        <v>#VALUE!</v>
      </c>
    </row>
    <row r="102" spans="18:18">
      <c r="R102" s="14" t="e">
        <f t="shared" si="10"/>
        <v>#DIV/0!</v>
      </c>
    </row>
    <row r="103" spans="18:18">
      <c r="R103" s="14" t="e">
        <f t="shared" si="10"/>
        <v>#DIV/0!</v>
      </c>
    </row>
    <row r="104" spans="18:18">
      <c r="R104" s="14" t="e">
        <f t="shared" si="10"/>
        <v>#DIV/0!</v>
      </c>
    </row>
    <row r="105" spans="18:18">
      <c r="R105" s="14" t="e">
        <f t="shared" si="10"/>
        <v>#DIV/0!</v>
      </c>
    </row>
    <row r="106" spans="18:18">
      <c r="R106" s="14" t="e">
        <f t="shared" si="10"/>
        <v>#DIV/0!</v>
      </c>
    </row>
    <row r="107" spans="18:18">
      <c r="R107" s="14" t="e">
        <f t="shared" si="10"/>
        <v>#DIV/0!</v>
      </c>
    </row>
    <row r="108" spans="18:18">
      <c r="R108" s="14" t="e">
        <f t="shared" si="10"/>
        <v>#DIV/0!</v>
      </c>
    </row>
    <row r="109" spans="18:18">
      <c r="R109" s="14" t="e">
        <f t="shared" si="10"/>
        <v>#DIV/0!</v>
      </c>
    </row>
    <row r="110" spans="18:18">
      <c r="R110" s="14" t="e">
        <f t="shared" si="10"/>
        <v>#DIV/0!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7">
    <mergeCell ref="C42:F42"/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zoomScale="130" zoomScaleNormal="130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17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26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48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7</v>
      </c>
      <c r="D9" s="9" t="s">
        <v>8</v>
      </c>
      <c r="E9" s="9" t="s">
        <v>9</v>
      </c>
      <c r="F9" s="10" t="s">
        <v>10</v>
      </c>
    </row>
    <row r="10" spans="2:36" ht="12.75" customHeight="1">
      <c r="B10" s="34"/>
      <c r="C10" s="35" t="s">
        <v>11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16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 t="s">
        <v>2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2017</v>
      </c>
      <c r="T26" s="20"/>
      <c r="U26" s="20">
        <v>2.75</v>
      </c>
      <c r="V26" s="20">
        <v>2.75</v>
      </c>
      <c r="W26" s="20">
        <v>2.25</v>
      </c>
      <c r="X26" s="20">
        <v>1.5</v>
      </c>
      <c r="Y26" s="20">
        <v>1.4</v>
      </c>
      <c r="Z26" s="20">
        <v>1.9</v>
      </c>
      <c r="AA26" s="20">
        <v>2.1</v>
      </c>
      <c r="AB26" s="20">
        <v>2.1</v>
      </c>
      <c r="AC26" s="20"/>
      <c r="AD26" s="20"/>
      <c r="AE26" s="20"/>
      <c r="AF26" s="21"/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2018</v>
      </c>
      <c r="T27" s="20"/>
      <c r="U27" s="20"/>
      <c r="V27" s="20"/>
      <c r="W27" s="20"/>
      <c r="X27" s="20"/>
      <c r="Y27" s="20"/>
      <c r="Z27" s="20"/>
      <c r="AA27" s="20">
        <v>2.5999999999999996</v>
      </c>
      <c r="AB27" s="20">
        <v>2.4000000000000004</v>
      </c>
      <c r="AC27" s="20"/>
      <c r="AD27" s="20"/>
      <c r="AE27" s="20"/>
      <c r="AF27" s="21">
        <f>AVERAGE(T27:AE27)</f>
        <v>2.5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2019</v>
      </c>
      <c r="T28" s="20"/>
      <c r="U28" s="20"/>
      <c r="V28" s="20"/>
      <c r="W28" s="20">
        <v>2.85</v>
      </c>
      <c r="X28" s="20">
        <v>3.0249999999999999</v>
      </c>
      <c r="Y28" s="20">
        <v>2.1</v>
      </c>
      <c r="Z28" s="20">
        <v>2.4</v>
      </c>
      <c r="AA28" s="20">
        <v>2.75</v>
      </c>
      <c r="AB28" s="20"/>
      <c r="AC28" s="20"/>
      <c r="AD28" s="20"/>
      <c r="AE28" s="20"/>
      <c r="AF28" s="21">
        <f>AVERAGE(T28:AE28)</f>
        <v>2.625</v>
      </c>
    </row>
    <row r="29" spans="2:32" ht="9.9499999999999993" customHeight="1">
      <c r="B29" s="31">
        <v>19</v>
      </c>
      <c r="C29" s="33" t="s">
        <v>21</v>
      </c>
      <c r="D29" s="33"/>
      <c r="E29" s="33"/>
      <c r="F29" s="33"/>
      <c r="S29" s="19">
        <v>2020</v>
      </c>
      <c r="T29" s="20"/>
      <c r="U29" s="20"/>
      <c r="V29" s="20">
        <v>3.9</v>
      </c>
      <c r="W29" s="20">
        <v>3.9</v>
      </c>
      <c r="X29" s="20">
        <v>3.65</v>
      </c>
      <c r="Y29" s="20">
        <v>2.65</v>
      </c>
      <c r="Z29" s="20">
        <v>3.15</v>
      </c>
      <c r="AA29" s="20"/>
      <c r="AB29" s="20"/>
      <c r="AC29" s="20"/>
      <c r="AD29" s="20"/>
      <c r="AE29" s="20"/>
      <c r="AF29" s="21">
        <f t="shared" ref="AF29:AF33" si="0">AVERAGE(T29:AE29)</f>
        <v>3.45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2021</v>
      </c>
      <c r="T30" s="20"/>
      <c r="U30" s="20">
        <v>1.4</v>
      </c>
      <c r="V30" s="20">
        <v>3</v>
      </c>
      <c r="W30" s="20"/>
      <c r="X30" s="20"/>
      <c r="Y30" s="20"/>
      <c r="Z30" s="20">
        <v>2.0499999999999998</v>
      </c>
      <c r="AA30" s="20">
        <v>2.25</v>
      </c>
      <c r="AB30" s="20">
        <v>2.6</v>
      </c>
      <c r="AC30" s="20">
        <v>2.65</v>
      </c>
      <c r="AD30" s="20"/>
      <c r="AE30" s="20"/>
      <c r="AF30" s="21">
        <f t="shared" si="0"/>
        <v>2.3249999999999997</v>
      </c>
    </row>
    <row r="31" spans="2:32" ht="9.9499999999999993" customHeight="1">
      <c r="B31" s="31">
        <v>21</v>
      </c>
      <c r="C31" s="28">
        <v>2.34</v>
      </c>
      <c r="D31" s="28">
        <f>'[1]21'!$D$149</f>
        <v>3.4</v>
      </c>
      <c r="E31" s="28">
        <f>'[1]21'!$F$149</f>
        <v>4.55</v>
      </c>
      <c r="F31" s="28"/>
      <c r="S31" s="19">
        <v>2022</v>
      </c>
      <c r="T31" s="20"/>
      <c r="U31" s="20">
        <v>3</v>
      </c>
      <c r="V31" s="20">
        <v>3</v>
      </c>
      <c r="W31" s="20">
        <v>3.5</v>
      </c>
      <c r="X31" s="20">
        <v>3</v>
      </c>
      <c r="Y31" s="20">
        <v>3</v>
      </c>
      <c r="Z31" s="20"/>
      <c r="AA31" s="20">
        <v>2.7</v>
      </c>
      <c r="AB31" s="20">
        <v>2.7</v>
      </c>
      <c r="AC31" s="20">
        <v>2.7</v>
      </c>
      <c r="AD31" s="20">
        <v>2.9</v>
      </c>
      <c r="AE31" s="20"/>
      <c r="AF31" s="21">
        <f t="shared" si="0"/>
        <v>2.9444444444444442</v>
      </c>
    </row>
    <row r="32" spans="2:32" ht="9.9499999999999993" customHeight="1">
      <c r="B32" s="29">
        <v>22</v>
      </c>
      <c r="C32" s="30">
        <v>2.34</v>
      </c>
      <c r="D32" s="30">
        <f>'[1]22'!$D$149</f>
        <v>3.4</v>
      </c>
      <c r="E32" s="30">
        <f>'[1]22'!$F$149</f>
        <v>4.55</v>
      </c>
      <c r="F32" s="30"/>
      <c r="S32" s="19" t="s">
        <v>3</v>
      </c>
      <c r="T32" s="20"/>
      <c r="U32" s="20">
        <f>MAX(U26:U31)</f>
        <v>3</v>
      </c>
      <c r="V32" s="20">
        <f t="shared" ref="V32:AD32" si="1">MAX(V26:V31)</f>
        <v>3.9</v>
      </c>
      <c r="W32" s="20">
        <f t="shared" si="1"/>
        <v>3.9</v>
      </c>
      <c r="X32" s="20">
        <f t="shared" si="1"/>
        <v>3.65</v>
      </c>
      <c r="Y32" s="20">
        <f t="shared" si="1"/>
        <v>3</v>
      </c>
      <c r="Z32" s="20">
        <f t="shared" si="1"/>
        <v>3.15</v>
      </c>
      <c r="AA32" s="20">
        <f t="shared" si="1"/>
        <v>2.75</v>
      </c>
      <c r="AB32" s="20">
        <f t="shared" si="1"/>
        <v>2.7</v>
      </c>
      <c r="AC32" s="20">
        <f t="shared" si="1"/>
        <v>2.7</v>
      </c>
      <c r="AD32" s="20">
        <f t="shared" si="1"/>
        <v>2.9</v>
      </c>
      <c r="AE32" s="20"/>
      <c r="AF32" s="21">
        <f>AVERAGE(T32:AE32)</f>
        <v>3.165</v>
      </c>
    </row>
    <row r="33" spans="2:32" ht="9.9499999999999993" customHeight="1">
      <c r="B33" s="31">
        <v>23</v>
      </c>
      <c r="C33" s="28">
        <v>2.34</v>
      </c>
      <c r="D33" s="28">
        <f>'[1]23'!$D$149</f>
        <v>3.45</v>
      </c>
      <c r="E33" s="28">
        <f>'[1]23'!$F$149</f>
        <v>4.5999999999999996</v>
      </c>
      <c r="F33" s="28">
        <f>'[1]23'!$G$149</f>
        <v>7.57</v>
      </c>
      <c r="S33" s="19" t="s">
        <v>4</v>
      </c>
      <c r="T33" s="20"/>
      <c r="U33" s="20">
        <f>MIN(U26:U31)</f>
        <v>1.4</v>
      </c>
      <c r="V33" s="20">
        <f t="shared" ref="V33:AD33" si="2">MIN(V26:V31)</f>
        <v>2.75</v>
      </c>
      <c r="W33" s="20">
        <f t="shared" si="2"/>
        <v>2.25</v>
      </c>
      <c r="X33" s="20">
        <f t="shared" si="2"/>
        <v>1.5</v>
      </c>
      <c r="Y33" s="20">
        <f t="shared" si="2"/>
        <v>1.4</v>
      </c>
      <c r="Z33" s="20">
        <f t="shared" si="2"/>
        <v>1.9</v>
      </c>
      <c r="AA33" s="20">
        <f t="shared" si="2"/>
        <v>2.1</v>
      </c>
      <c r="AB33" s="20">
        <f t="shared" si="2"/>
        <v>2.1</v>
      </c>
      <c r="AC33" s="20">
        <f t="shared" si="2"/>
        <v>2.65</v>
      </c>
      <c r="AD33" s="20">
        <f t="shared" si="2"/>
        <v>2.9</v>
      </c>
      <c r="AE33" s="20"/>
      <c r="AF33" s="21">
        <f t="shared" si="0"/>
        <v>2.0949999999999998</v>
      </c>
    </row>
    <row r="34" spans="2:32" ht="9.9499999999999993" customHeight="1">
      <c r="B34" s="29">
        <v>24</v>
      </c>
      <c r="C34" s="30">
        <v>2.34</v>
      </c>
      <c r="D34" s="30">
        <f>'[1]24'!$D$149</f>
        <v>3.6</v>
      </c>
      <c r="E34" s="30">
        <f>'[1]24'!$F$149</f>
        <v>4.8</v>
      </c>
      <c r="F34" s="30">
        <f>'[1]24'!$G$149</f>
        <v>7.45</v>
      </c>
      <c r="S34" s="19" t="s">
        <v>5</v>
      </c>
      <c r="T34" s="20"/>
      <c r="U34" s="20">
        <f>AVERAGE(U26:U31)</f>
        <v>2.3833333333333333</v>
      </c>
      <c r="V34" s="20">
        <f t="shared" ref="V34:AD34" si="3">AVERAGE(V26:V31)</f>
        <v>3.1625000000000001</v>
      </c>
      <c r="W34" s="20">
        <f t="shared" si="3"/>
        <v>3.125</v>
      </c>
      <c r="X34" s="20">
        <f t="shared" si="3"/>
        <v>2.7937500000000002</v>
      </c>
      <c r="Y34" s="20">
        <f t="shared" si="3"/>
        <v>2.2875000000000001</v>
      </c>
      <c r="Z34" s="20">
        <f t="shared" si="3"/>
        <v>2.375</v>
      </c>
      <c r="AA34" s="20">
        <f t="shared" si="3"/>
        <v>2.4799999999999995</v>
      </c>
      <c r="AB34" s="20">
        <f t="shared" si="3"/>
        <v>2.4500000000000002</v>
      </c>
      <c r="AC34" s="20">
        <f t="shared" si="3"/>
        <v>2.6749999999999998</v>
      </c>
      <c r="AD34" s="20">
        <f t="shared" si="3"/>
        <v>2.9</v>
      </c>
      <c r="AE34" s="20"/>
      <c r="AF34" s="21">
        <f>AVERAGE(T34:AE34)</f>
        <v>2.663208333333333</v>
      </c>
    </row>
    <row r="35" spans="2:32" ht="9.9499999999999993" customHeight="1">
      <c r="B35" s="31">
        <v>25</v>
      </c>
      <c r="C35" s="28">
        <v>2.34</v>
      </c>
      <c r="D35" s="28">
        <f>'[1]25'!$D$149</f>
        <v>3.6</v>
      </c>
      <c r="E35" s="28">
        <f>'[1]25'!$F$149</f>
        <v>4.8</v>
      </c>
      <c r="F35" s="28">
        <f>'[1]25'!$G$149</f>
        <v>8.49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2.34</v>
      </c>
      <c r="D36" s="30">
        <f>'[1]26'!$D$149</f>
        <v>3.6</v>
      </c>
      <c r="E36" s="30">
        <f>'[1]26'!$F$149</f>
        <v>4.8</v>
      </c>
      <c r="F36" s="30">
        <f>'[1]26'!$G$149</f>
        <v>8.49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2.34</v>
      </c>
      <c r="D37" s="28">
        <f>'[1]27'!$D$149</f>
        <v>3.7</v>
      </c>
      <c r="E37" s="28">
        <f>'[1]27'!$F$149</f>
        <v>4.9000000000000004</v>
      </c>
      <c r="F37" s="28">
        <f>'[1]27'!$G$149</f>
        <v>8.49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7"/>
    </row>
    <row r="38" spans="2:32" ht="9.9499999999999993" customHeight="1">
      <c r="B38" s="29">
        <v>28</v>
      </c>
      <c r="C38" s="30">
        <v>2.34</v>
      </c>
      <c r="D38" s="30">
        <f>'[1]28'!$D$149</f>
        <v>3.8</v>
      </c>
      <c r="E38" s="30">
        <f>'[1]28'!$F$149</f>
        <v>5</v>
      </c>
      <c r="F38" s="30">
        <f>'[1]28'!$G$149</f>
        <v>8.49</v>
      </c>
      <c r="S38" s="19" t="s">
        <v>6</v>
      </c>
      <c r="T38" s="20"/>
      <c r="U38" s="20">
        <f>U32</f>
        <v>3</v>
      </c>
      <c r="V38" s="20">
        <f t="shared" ref="U38:AD40" si="4">V32</f>
        <v>3.9</v>
      </c>
      <c r="W38" s="20">
        <f t="shared" si="4"/>
        <v>3.9</v>
      </c>
      <c r="X38" s="20">
        <f t="shared" si="4"/>
        <v>3.65</v>
      </c>
      <c r="Y38" s="20">
        <f t="shared" si="4"/>
        <v>3</v>
      </c>
      <c r="Z38" s="20">
        <f t="shared" si="4"/>
        <v>3.15</v>
      </c>
      <c r="AA38" s="20">
        <f t="shared" si="4"/>
        <v>2.75</v>
      </c>
      <c r="AB38" s="20">
        <f t="shared" si="4"/>
        <v>2.7</v>
      </c>
      <c r="AC38" s="20">
        <f t="shared" si="4"/>
        <v>2.7</v>
      </c>
      <c r="AD38" s="20">
        <f t="shared" si="4"/>
        <v>2.9</v>
      </c>
      <c r="AE38" s="20"/>
      <c r="AF38" s="17"/>
    </row>
    <row r="39" spans="2:32" ht="9.9499999999999993" customHeight="1">
      <c r="B39" s="31">
        <v>29</v>
      </c>
      <c r="C39" s="28">
        <v>2.34</v>
      </c>
      <c r="D39" s="28">
        <f>'[1]29'!$D$149</f>
        <v>3.8</v>
      </c>
      <c r="E39" s="28">
        <f>'[1]29'!$F$149</f>
        <v>5</v>
      </c>
      <c r="F39" s="28">
        <f>'[1]29'!$G$149</f>
        <v>8.9499999999999993</v>
      </c>
      <c r="S39" s="19"/>
      <c r="T39" s="20"/>
      <c r="U39" s="20">
        <f t="shared" si="4"/>
        <v>1.4</v>
      </c>
      <c r="V39" s="20">
        <f t="shared" si="4"/>
        <v>2.75</v>
      </c>
      <c r="W39" s="20">
        <f t="shared" si="4"/>
        <v>2.25</v>
      </c>
      <c r="X39" s="20">
        <f t="shared" si="4"/>
        <v>1.5</v>
      </c>
      <c r="Y39" s="20">
        <f t="shared" si="4"/>
        <v>1.4</v>
      </c>
      <c r="Z39" s="20">
        <f t="shared" si="4"/>
        <v>1.9</v>
      </c>
      <c r="AA39" s="20">
        <f t="shared" si="4"/>
        <v>2.1</v>
      </c>
      <c r="AB39" s="20">
        <f t="shared" si="4"/>
        <v>2.1</v>
      </c>
      <c r="AC39" s="20">
        <f t="shared" si="4"/>
        <v>2.65</v>
      </c>
      <c r="AD39" s="20">
        <f t="shared" si="4"/>
        <v>2.9</v>
      </c>
      <c r="AE39" s="20"/>
      <c r="AF39" s="17"/>
    </row>
    <row r="40" spans="2:32" ht="9.9499999999999993" customHeight="1">
      <c r="B40" s="29">
        <v>30</v>
      </c>
      <c r="C40" s="30">
        <v>2.34</v>
      </c>
      <c r="D40" s="30">
        <f>'[1]30'!$D$149</f>
        <v>3.8</v>
      </c>
      <c r="E40" s="30">
        <f>'[1]30'!$F$149</f>
        <v>5</v>
      </c>
      <c r="F40" s="30">
        <f>'[1]30'!$G$149</f>
        <v>7.99</v>
      </c>
      <c r="S40" s="22" t="str">
        <f>S34</f>
        <v>Promedio 2017 - 2022</v>
      </c>
      <c r="T40" s="23"/>
      <c r="U40" s="23">
        <f t="shared" si="4"/>
        <v>2.3833333333333333</v>
      </c>
      <c r="V40" s="23">
        <f t="shared" si="4"/>
        <v>3.1625000000000001</v>
      </c>
      <c r="W40" s="23">
        <f t="shared" si="4"/>
        <v>3.125</v>
      </c>
      <c r="X40" s="23">
        <f t="shared" si="4"/>
        <v>2.7937500000000002</v>
      </c>
      <c r="Y40" s="23">
        <f t="shared" si="4"/>
        <v>2.2875000000000001</v>
      </c>
      <c r="Z40" s="23">
        <f t="shared" si="4"/>
        <v>2.375</v>
      </c>
      <c r="AA40" s="23">
        <f t="shared" si="4"/>
        <v>2.4799999999999995</v>
      </c>
      <c r="AB40" s="23">
        <f t="shared" si="4"/>
        <v>2.4500000000000002</v>
      </c>
      <c r="AC40" s="23">
        <f t="shared" si="4"/>
        <v>2.6749999999999998</v>
      </c>
      <c r="AD40" s="23">
        <f t="shared" si="4"/>
        <v>2.9</v>
      </c>
      <c r="AE40" s="23"/>
      <c r="AF40" s="17"/>
    </row>
    <row r="41" spans="2:32" ht="9.9499999999999993" customHeight="1">
      <c r="B41" s="31">
        <v>31</v>
      </c>
      <c r="C41" s="28">
        <v>2.34</v>
      </c>
      <c r="D41" s="28">
        <f>'[1]31'!$D$149</f>
        <v>3.8</v>
      </c>
      <c r="E41" s="28">
        <f>'[1]31'!$F$149</f>
        <v>5</v>
      </c>
      <c r="F41" s="28">
        <f>'[1]31'!$G$149</f>
        <v>7.99</v>
      </c>
      <c r="S41" s="19">
        <v>2023</v>
      </c>
      <c r="T41" s="24"/>
      <c r="U41" s="24">
        <f>D31</f>
        <v>3.4</v>
      </c>
      <c r="V41" s="24">
        <f>D32</f>
        <v>3.4</v>
      </c>
      <c r="W41" s="24">
        <f>D33</f>
        <v>3.45</v>
      </c>
      <c r="X41" s="24">
        <f>D34</f>
        <v>3.6</v>
      </c>
      <c r="Y41" s="24">
        <f>D35</f>
        <v>3.6</v>
      </c>
      <c r="Z41" s="24">
        <f>D36</f>
        <v>3.6</v>
      </c>
      <c r="AA41" s="24">
        <f>D37</f>
        <v>3.7</v>
      </c>
      <c r="AB41" s="24">
        <f>D38</f>
        <v>3.8</v>
      </c>
      <c r="AC41" s="24">
        <f>D39</f>
        <v>3.8</v>
      </c>
      <c r="AD41" s="24">
        <f>D40</f>
        <v>3.8</v>
      </c>
      <c r="AE41" s="24">
        <f>D41</f>
        <v>3.8</v>
      </c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33" t="s">
        <v>22</v>
      </c>
      <c r="D43" s="33"/>
      <c r="E43" s="33"/>
      <c r="F43" s="33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13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 t="s">
        <v>2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2017</v>
      </c>
      <c r="T47" s="20">
        <v>3.75</v>
      </c>
      <c r="U47" s="20">
        <v>3.2912500000000002</v>
      </c>
      <c r="V47" s="20">
        <v>3.7456250000000004</v>
      </c>
      <c r="W47" s="20">
        <v>3.7456250000000004</v>
      </c>
      <c r="X47" s="20">
        <v>3.8044444444444445</v>
      </c>
      <c r="Y47" s="20">
        <v>3.0820833333333333</v>
      </c>
      <c r="Z47" s="20">
        <v>3.1657936507936508</v>
      </c>
      <c r="AA47" s="20">
        <v>3.7191666666666667</v>
      </c>
      <c r="AB47" s="20">
        <v>3.793571428571429</v>
      </c>
      <c r="AC47" s="20">
        <v>5.1566666666666672</v>
      </c>
      <c r="AD47" s="20"/>
      <c r="AE47" s="20"/>
      <c r="AF47" s="21">
        <f t="shared" ref="AF47:AF55" si="5">AVERAGE(T47:AE47)</f>
        <v>3.725422619047619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2018</v>
      </c>
      <c r="T48" s="20"/>
      <c r="U48" s="20"/>
      <c r="V48" s="20">
        <v>4.7374999999999998</v>
      </c>
      <c r="W48" s="20">
        <v>4.0766666666666671</v>
      </c>
      <c r="X48" s="20">
        <v>3.8600000000000003</v>
      </c>
      <c r="Y48" s="20">
        <v>3.62</v>
      </c>
      <c r="Z48" s="20">
        <v>3.5383333333333336</v>
      </c>
      <c r="AA48" s="20">
        <v>3.6280769230769234</v>
      </c>
      <c r="AB48" s="20">
        <v>3.7942307692307695</v>
      </c>
      <c r="AC48" s="20">
        <v>3.6022727272727271</v>
      </c>
      <c r="AD48" s="20">
        <v>4.0386666666666668</v>
      </c>
      <c r="AE48" s="20">
        <v>4.5472727272727269</v>
      </c>
      <c r="AF48" s="21">
        <f t="shared" si="5"/>
        <v>3.9443019813519817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2019</v>
      </c>
      <c r="T49" s="20"/>
      <c r="U49" s="20"/>
      <c r="V49" s="20">
        <v>3.8574999999999999</v>
      </c>
      <c r="W49" s="20">
        <v>4.9574999999999996</v>
      </c>
      <c r="X49" s="20">
        <v>3.831666666666667</v>
      </c>
      <c r="Y49" s="20">
        <v>3.9889999999999999</v>
      </c>
      <c r="Z49" s="20">
        <v>3.9238461538461542</v>
      </c>
      <c r="AA49" s="20">
        <v>4.0014285714285718</v>
      </c>
      <c r="AB49" s="20">
        <v>4.7257142857142869</v>
      </c>
      <c r="AC49" s="20">
        <v>4.2077777777777783</v>
      </c>
      <c r="AD49" s="20">
        <v>4.266</v>
      </c>
      <c r="AE49" s="20">
        <v>4.18</v>
      </c>
      <c r="AF49" s="21">
        <f t="shared" si="5"/>
        <v>4.1940433455433448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2020</v>
      </c>
      <c r="T50" s="20"/>
      <c r="U50" s="20"/>
      <c r="V50" s="20">
        <v>8.75</v>
      </c>
      <c r="W50" s="20">
        <v>8.99</v>
      </c>
      <c r="X50" s="20">
        <v>8.06</v>
      </c>
      <c r="Y50" s="20">
        <v>7.05</v>
      </c>
      <c r="Z50" s="20">
        <v>6.97</v>
      </c>
      <c r="AA50" s="20">
        <v>7.64</v>
      </c>
      <c r="AB50" s="20">
        <v>7.16</v>
      </c>
      <c r="AC50" s="20"/>
      <c r="AD50" s="20"/>
      <c r="AE50" s="20"/>
      <c r="AF50" s="21">
        <f t="shared" si="5"/>
        <v>7.8028571428571434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2021</v>
      </c>
      <c r="T51" s="20"/>
      <c r="U51" s="20">
        <v>6.99</v>
      </c>
      <c r="V51" s="20">
        <v>5.95</v>
      </c>
      <c r="W51" s="20">
        <v>5.74</v>
      </c>
      <c r="X51" s="20">
        <v>5.41</v>
      </c>
      <c r="Y51" s="20">
        <v>6.19</v>
      </c>
      <c r="Z51" s="20">
        <v>6.25</v>
      </c>
      <c r="AA51" s="20">
        <v>6.03</v>
      </c>
      <c r="AB51" s="20">
        <v>6.05</v>
      </c>
      <c r="AC51" s="20">
        <v>5.2057822085889569</v>
      </c>
      <c r="AD51" s="20"/>
      <c r="AE51" s="20"/>
      <c r="AF51" s="21">
        <f t="shared" si="5"/>
        <v>5.9795313565098844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2022</v>
      </c>
      <c r="T52" s="20"/>
      <c r="U52" s="20"/>
      <c r="V52" s="20"/>
      <c r="W52" s="20">
        <v>8.98</v>
      </c>
      <c r="X52" s="20">
        <v>7.95</v>
      </c>
      <c r="Y52" s="20">
        <v>7.95</v>
      </c>
      <c r="Z52" s="20">
        <v>7.9499999999999993</v>
      </c>
      <c r="AA52" s="20">
        <v>7.9499999999999993</v>
      </c>
      <c r="AB52" s="20">
        <v>7.9499999999999993</v>
      </c>
      <c r="AC52" s="20">
        <v>7.9499999999999993</v>
      </c>
      <c r="AD52" s="20">
        <v>6.95</v>
      </c>
      <c r="AE52" s="20"/>
      <c r="AF52" s="21">
        <f t="shared" si="5"/>
        <v>7.9537500000000012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3</v>
      </c>
      <c r="T53" s="20">
        <f>MAX(T47:T52)</f>
        <v>3.75</v>
      </c>
      <c r="U53" s="20">
        <f>MAX(U47:U52)</f>
        <v>6.99</v>
      </c>
      <c r="V53" s="20">
        <f t="shared" ref="V53:AE53" si="6">MAX(V47:V52)</f>
        <v>8.75</v>
      </c>
      <c r="W53" s="20">
        <f t="shared" si="6"/>
        <v>8.99</v>
      </c>
      <c r="X53" s="20">
        <f t="shared" si="6"/>
        <v>8.06</v>
      </c>
      <c r="Y53" s="20">
        <f t="shared" si="6"/>
        <v>7.95</v>
      </c>
      <c r="Z53" s="20">
        <f t="shared" si="6"/>
        <v>7.9499999999999993</v>
      </c>
      <c r="AA53" s="20">
        <f t="shared" si="6"/>
        <v>7.9499999999999993</v>
      </c>
      <c r="AB53" s="20">
        <f t="shared" si="6"/>
        <v>7.9499999999999993</v>
      </c>
      <c r="AC53" s="20">
        <f t="shared" si="6"/>
        <v>7.9499999999999993</v>
      </c>
      <c r="AD53" s="20">
        <f t="shared" si="6"/>
        <v>6.95</v>
      </c>
      <c r="AE53" s="20">
        <f t="shared" si="6"/>
        <v>4.5472727272727269</v>
      </c>
      <c r="AF53" s="21">
        <f t="shared" si="5"/>
        <v>7.3156060606060622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4</v>
      </c>
      <c r="T54" s="20">
        <f>MIN(T47:T52)</f>
        <v>3.75</v>
      </c>
      <c r="U54" s="20">
        <f>MIN(U47:U52)</f>
        <v>3.2912500000000002</v>
      </c>
      <c r="V54" s="20">
        <f t="shared" ref="V54:AE54" si="7">MIN(V47:V52)</f>
        <v>3.7456250000000004</v>
      </c>
      <c r="W54" s="20">
        <f t="shared" si="7"/>
        <v>3.7456250000000004</v>
      </c>
      <c r="X54" s="20">
        <f t="shared" si="7"/>
        <v>3.8044444444444445</v>
      </c>
      <c r="Y54" s="20">
        <f t="shared" si="7"/>
        <v>3.0820833333333333</v>
      </c>
      <c r="Z54" s="20">
        <f t="shared" si="7"/>
        <v>3.1657936507936508</v>
      </c>
      <c r="AA54" s="20">
        <f t="shared" si="7"/>
        <v>3.6280769230769234</v>
      </c>
      <c r="AB54" s="20">
        <f t="shared" si="7"/>
        <v>3.793571428571429</v>
      </c>
      <c r="AC54" s="20">
        <f t="shared" si="7"/>
        <v>3.6022727272727271</v>
      </c>
      <c r="AD54" s="20">
        <f t="shared" si="7"/>
        <v>4.0386666666666668</v>
      </c>
      <c r="AE54" s="20">
        <f t="shared" si="7"/>
        <v>4.18</v>
      </c>
      <c r="AF54" s="21">
        <f t="shared" si="5"/>
        <v>3.6522840978465982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5</v>
      </c>
      <c r="T55" s="20">
        <f>AVERAGE(T47:T52)</f>
        <v>3.75</v>
      </c>
      <c r="U55" s="20">
        <f>AVERAGE(U47:U52)</f>
        <v>5.140625</v>
      </c>
      <c r="V55" s="20">
        <f>AVERAGE(V47:V52)</f>
        <v>5.4081250000000001</v>
      </c>
      <c r="W55" s="20">
        <f t="shared" ref="W55:AE55" si="8">AVERAGE(W47:W52)</f>
        <v>6.081631944444446</v>
      </c>
      <c r="X55" s="20">
        <f t="shared" si="8"/>
        <v>5.4860185185185193</v>
      </c>
      <c r="Y55" s="20">
        <f t="shared" si="8"/>
        <v>5.3135138888888891</v>
      </c>
      <c r="Z55" s="20">
        <f t="shared" si="8"/>
        <v>5.2996621896621896</v>
      </c>
      <c r="AA55" s="20">
        <f t="shared" si="8"/>
        <v>5.4947786935286942</v>
      </c>
      <c r="AB55" s="20">
        <f t="shared" si="8"/>
        <v>5.5789194139194143</v>
      </c>
      <c r="AC55" s="20">
        <f t="shared" si="8"/>
        <v>5.2244998760612251</v>
      </c>
      <c r="AD55" s="20">
        <f t="shared" si="8"/>
        <v>5.0848888888888881</v>
      </c>
      <c r="AE55" s="20">
        <f t="shared" si="8"/>
        <v>4.3636363636363633</v>
      </c>
      <c r="AF55" s="21">
        <f t="shared" si="5"/>
        <v>5.1855249814623861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6</v>
      </c>
      <c r="T59" s="20">
        <f t="shared" ref="T59:AE61" si="9">T53</f>
        <v>3.75</v>
      </c>
      <c r="U59" s="20">
        <f>U53</f>
        <v>6.99</v>
      </c>
      <c r="V59" s="20">
        <f t="shared" si="9"/>
        <v>8.75</v>
      </c>
      <c r="W59" s="20">
        <f t="shared" si="9"/>
        <v>8.99</v>
      </c>
      <c r="X59" s="20">
        <f t="shared" si="9"/>
        <v>8.06</v>
      </c>
      <c r="Y59" s="20">
        <f t="shared" si="9"/>
        <v>7.95</v>
      </c>
      <c r="Z59" s="20">
        <f t="shared" si="9"/>
        <v>7.9499999999999993</v>
      </c>
      <c r="AA59" s="20">
        <f t="shared" si="9"/>
        <v>7.9499999999999993</v>
      </c>
      <c r="AB59" s="20">
        <f t="shared" si="9"/>
        <v>7.9499999999999993</v>
      </c>
      <c r="AC59" s="20">
        <f t="shared" si="9"/>
        <v>7.9499999999999993</v>
      </c>
      <c r="AD59" s="20">
        <f t="shared" si="9"/>
        <v>6.95</v>
      </c>
      <c r="AE59" s="20">
        <f t="shared" si="9"/>
        <v>4.5472727272727269</v>
      </c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>
        <f t="shared" si="9"/>
        <v>3.75</v>
      </c>
      <c r="U60" s="20">
        <f t="shared" si="9"/>
        <v>3.2912500000000002</v>
      </c>
      <c r="V60" s="20">
        <f t="shared" si="9"/>
        <v>3.7456250000000004</v>
      </c>
      <c r="W60" s="20">
        <f t="shared" si="9"/>
        <v>3.7456250000000004</v>
      </c>
      <c r="X60" s="20">
        <f t="shared" si="9"/>
        <v>3.8044444444444445</v>
      </c>
      <c r="Y60" s="20">
        <f t="shared" si="9"/>
        <v>3.0820833333333333</v>
      </c>
      <c r="Z60" s="20">
        <f t="shared" si="9"/>
        <v>3.1657936507936508</v>
      </c>
      <c r="AA60" s="20">
        <f t="shared" si="9"/>
        <v>3.6280769230769234</v>
      </c>
      <c r="AB60" s="20">
        <f t="shared" si="9"/>
        <v>3.793571428571429</v>
      </c>
      <c r="AC60" s="20">
        <f t="shared" si="9"/>
        <v>3.6022727272727271</v>
      </c>
      <c r="AD60" s="20">
        <f t="shared" si="9"/>
        <v>4.0386666666666668</v>
      </c>
      <c r="AE60" s="20">
        <f t="shared" si="9"/>
        <v>4.18</v>
      </c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2017 - 2022</v>
      </c>
      <c r="T61" s="23">
        <f t="shared" si="9"/>
        <v>3.75</v>
      </c>
      <c r="U61" s="23">
        <f>U55</f>
        <v>5.140625</v>
      </c>
      <c r="V61" s="23">
        <f t="shared" si="9"/>
        <v>5.4081250000000001</v>
      </c>
      <c r="W61" s="23">
        <f t="shared" si="9"/>
        <v>6.081631944444446</v>
      </c>
      <c r="X61" s="23">
        <f t="shared" si="9"/>
        <v>5.4860185185185193</v>
      </c>
      <c r="Y61" s="23">
        <f t="shared" si="9"/>
        <v>5.3135138888888891</v>
      </c>
      <c r="Z61" s="23">
        <f t="shared" si="9"/>
        <v>5.2996621896621896</v>
      </c>
      <c r="AA61" s="23">
        <f t="shared" si="9"/>
        <v>5.4947786935286942</v>
      </c>
      <c r="AB61" s="23">
        <f t="shared" si="9"/>
        <v>5.5789194139194143</v>
      </c>
      <c r="AC61" s="23">
        <f t="shared" si="9"/>
        <v>5.2244998760612251</v>
      </c>
      <c r="AD61" s="23">
        <f t="shared" si="9"/>
        <v>5.0848888888888881</v>
      </c>
      <c r="AE61" s="23">
        <f t="shared" si="9"/>
        <v>4.3636363636363633</v>
      </c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2023</v>
      </c>
      <c r="T62" s="24"/>
      <c r="U62" s="24"/>
      <c r="V62" s="24"/>
      <c r="W62" s="24">
        <f>F33</f>
        <v>7.57</v>
      </c>
      <c r="X62" s="24">
        <f>F34</f>
        <v>7.45</v>
      </c>
      <c r="Y62" s="24">
        <f>F35</f>
        <v>8.49</v>
      </c>
      <c r="Z62" s="24">
        <f>F36</f>
        <v>8.49</v>
      </c>
      <c r="AA62" s="24">
        <f>F37</f>
        <v>8.49</v>
      </c>
      <c r="AB62" s="24">
        <f>F38</f>
        <v>8.49</v>
      </c>
      <c r="AC62" s="24">
        <f>F39</f>
        <v>8.9499999999999993</v>
      </c>
      <c r="AD62" s="24">
        <f>F40</f>
        <v>7.99</v>
      </c>
      <c r="AE62" s="24">
        <f>F41</f>
        <v>7.99</v>
      </c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0"/>
        <v>#DIV/0!</v>
      </c>
      <c r="S72" s="25"/>
    </row>
    <row r="73" spans="2:31">
      <c r="R73" s="14" t="e">
        <f t="shared" si="10"/>
        <v>#DIV/0!</v>
      </c>
      <c r="S73" s="25"/>
    </row>
    <row r="74" spans="2:31">
      <c r="R74" s="14" t="e">
        <f t="shared" si="10"/>
        <v>#DIV/0!</v>
      </c>
      <c r="S74" s="25"/>
    </row>
    <row r="75" spans="2:31">
      <c r="R75" s="14" t="e">
        <f t="shared" si="10"/>
        <v>#DIV/0!</v>
      </c>
    </row>
    <row r="76" spans="2:31">
      <c r="R76" s="14" t="e">
        <f t="shared" si="10"/>
        <v>#DIV/0!</v>
      </c>
    </row>
    <row r="77" spans="2:31">
      <c r="R77" s="14" t="e">
        <f t="shared" si="10"/>
        <v>#DIV/0!</v>
      </c>
    </row>
    <row r="78" spans="2:31">
      <c r="R78" s="14" t="e">
        <f t="shared" si="10"/>
        <v>#DIV/0!</v>
      </c>
    </row>
    <row r="79" spans="2:31">
      <c r="R79" s="14" t="e">
        <f t="shared" si="1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>(C29-#REF!)/#REF!</f>
        <v>#VALUE!</v>
      </c>
    </row>
    <row r="88" spans="18:18">
      <c r="R88" s="14" t="e">
        <f t="shared" si="10"/>
        <v>#DIV/0!</v>
      </c>
    </row>
    <row r="89" spans="18:18">
      <c r="R89" s="14">
        <f>(D31-C31)/C31</f>
        <v>0.45299145299145305</v>
      </c>
    </row>
    <row r="90" spans="18:18">
      <c r="R90" s="14">
        <f>(D32-C32)/C32</f>
        <v>0.45299145299145305</v>
      </c>
    </row>
    <row r="91" spans="18:18">
      <c r="R91" s="14">
        <f t="shared" si="10"/>
        <v>0.47435897435897451</v>
      </c>
    </row>
    <row r="92" spans="18:18">
      <c r="R92" s="14">
        <f t="shared" si="10"/>
        <v>0.53846153846153855</v>
      </c>
    </row>
    <row r="93" spans="18:18">
      <c r="R93" s="14">
        <f t="shared" si="10"/>
        <v>0.53846153846153855</v>
      </c>
    </row>
    <row r="94" spans="18:18">
      <c r="R94" s="14">
        <f t="shared" si="10"/>
        <v>0.53846153846153855</v>
      </c>
    </row>
    <row r="95" spans="18:18">
      <c r="R95" s="14">
        <f t="shared" si="10"/>
        <v>0.58119658119658135</v>
      </c>
    </row>
    <row r="96" spans="18:18">
      <c r="R96" s="14">
        <f t="shared" si="10"/>
        <v>0.62393162393162394</v>
      </c>
    </row>
    <row r="97" spans="18:18">
      <c r="R97" s="14">
        <f t="shared" si="10"/>
        <v>0.62393162393162394</v>
      </c>
    </row>
    <row r="98" spans="18:18">
      <c r="R98" s="14">
        <f t="shared" si="10"/>
        <v>0.62393162393162394</v>
      </c>
    </row>
    <row r="99" spans="18:18">
      <c r="R99" s="14">
        <f t="shared" si="10"/>
        <v>0.62393162393162394</v>
      </c>
    </row>
    <row r="100" spans="18:18">
      <c r="R100" s="14" t="e">
        <f t="shared" si="10"/>
        <v>#DIV/0!</v>
      </c>
    </row>
    <row r="101" spans="18:18">
      <c r="R101" s="14" t="e">
        <f>(C43-#REF!)/#REF!</f>
        <v>#VALUE!</v>
      </c>
    </row>
    <row r="102" spans="18:18">
      <c r="R102" s="14" t="e">
        <f t="shared" si="10"/>
        <v>#DIV/0!</v>
      </c>
    </row>
    <row r="103" spans="18:18">
      <c r="R103" s="14" t="e">
        <f t="shared" si="10"/>
        <v>#DIV/0!</v>
      </c>
    </row>
    <row r="104" spans="18:18">
      <c r="R104" s="14" t="e">
        <f t="shared" si="10"/>
        <v>#DIV/0!</v>
      </c>
    </row>
    <row r="105" spans="18:18">
      <c r="R105" s="14" t="e">
        <f t="shared" si="10"/>
        <v>#DIV/0!</v>
      </c>
    </row>
    <row r="106" spans="18:18">
      <c r="R106" s="14" t="e">
        <f t="shared" si="10"/>
        <v>#DIV/0!</v>
      </c>
    </row>
    <row r="107" spans="18:18">
      <c r="R107" s="14" t="e">
        <f t="shared" si="10"/>
        <v>#DIV/0!</v>
      </c>
    </row>
    <row r="108" spans="18:18">
      <c r="R108" s="14" t="e">
        <f t="shared" si="10"/>
        <v>#DIV/0!</v>
      </c>
    </row>
    <row r="109" spans="18:18">
      <c r="R109" s="14" t="e">
        <f t="shared" si="10"/>
        <v>#DIV/0!</v>
      </c>
    </row>
    <row r="110" spans="18:18">
      <c r="R110" s="14" t="e">
        <f t="shared" si="10"/>
        <v>#DIV/0!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Cereza 24_26</vt:lpstr>
      <vt:lpstr>Cereza 26_28</vt:lpstr>
      <vt:lpstr>Cereza 28_30</vt:lpstr>
      <vt:lpstr>Cereza 30+</vt:lpstr>
      <vt:lpstr>'Cereza 24_26'!Área_de_impresión</vt:lpstr>
      <vt:lpstr>'Cereza 26_28'!Área_de_impresión</vt:lpstr>
      <vt:lpstr>'Cereza 28_30'!Área_de_impresión</vt:lpstr>
      <vt:lpstr>'Cereza 30+'!Área_de_impresión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Edurne Arana Martínez</cp:lastModifiedBy>
  <cp:lastPrinted>2023-02-21T09:59:32Z</cp:lastPrinted>
  <dcterms:created xsi:type="dcterms:W3CDTF">2020-02-25T07:23:09Z</dcterms:created>
  <dcterms:modified xsi:type="dcterms:W3CDTF">2023-10-25T09:21:36Z</dcterms:modified>
</cp:coreProperties>
</file>