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FIN DE CAMPAÑA\"/>
    </mc:Choice>
  </mc:AlternateContent>
  <bookViews>
    <workbookView xWindow="0" yWindow="0" windowWidth="19440" windowHeight="7650" activeTab="1"/>
  </bookViews>
  <sheets>
    <sheet name="Tomate 1ª" sheetId="4" r:id="rId1"/>
    <sheet name="Tomate 2ª" sheetId="5" r:id="rId2"/>
  </sheets>
  <externalReferences>
    <externalReference r:id="rId3"/>
  </externalReferences>
  <definedNames>
    <definedName name="_xlnm.Print_Area" localSheetId="0">'Tomate 1ª'!$A$1:$M$64</definedName>
    <definedName name="_xlnm.Print_Area" localSheetId="1">'Tomate 2ª'!$A$1:$M$64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5" l="1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E41" i="5"/>
  <c r="E42" i="5"/>
  <c r="E43" i="5"/>
  <c r="E44" i="5"/>
  <c r="E45" i="5"/>
  <c r="E46" i="5"/>
  <c r="F46" i="5"/>
  <c r="F51" i="4" l="1"/>
  <c r="F50" i="4"/>
  <c r="AC62" i="4" s="1"/>
  <c r="F49" i="4"/>
  <c r="D49" i="4"/>
  <c r="F48" i="4"/>
  <c r="D48" i="4"/>
  <c r="F47" i="4"/>
  <c r="D47" i="4"/>
  <c r="F45" i="5" l="1"/>
  <c r="F44" i="5"/>
  <c r="D46" i="5"/>
  <c r="AB41" i="5" s="1"/>
  <c r="D45" i="5"/>
  <c r="D44" i="5"/>
  <c r="F46" i="4"/>
  <c r="AB62" i="4" s="1"/>
  <c r="F45" i="4"/>
  <c r="F44" i="4"/>
  <c r="D46" i="4"/>
  <c r="AB41" i="4" s="1"/>
  <c r="D45" i="4"/>
  <c r="D44" i="4"/>
  <c r="F43" i="5" l="1"/>
  <c r="D43" i="5"/>
  <c r="F43" i="4"/>
  <c r="D43" i="4"/>
  <c r="F42" i="5" l="1"/>
  <c r="D42" i="5"/>
  <c r="F42" i="4"/>
  <c r="D42" i="4"/>
  <c r="F41" i="5" l="1"/>
  <c r="AA62" i="5" s="1"/>
  <c r="D41" i="5"/>
  <c r="AA41" i="5" s="1"/>
  <c r="F41" i="4"/>
  <c r="AA62" i="4" s="1"/>
  <c r="D41" i="4"/>
  <c r="AA41" i="4" s="1"/>
  <c r="F40" i="5" l="1"/>
  <c r="Z62" i="5"/>
  <c r="D40" i="5"/>
  <c r="F40" i="4"/>
  <c r="D40" i="4"/>
  <c r="D39" i="5" l="1"/>
  <c r="F39" i="4"/>
  <c r="D39" i="4"/>
  <c r="D38" i="5" l="1"/>
  <c r="F38" i="4"/>
  <c r="D38" i="4"/>
  <c r="D37" i="5" l="1"/>
  <c r="Z41" i="5" s="1"/>
  <c r="F37" i="4"/>
  <c r="Z62" i="4" s="1"/>
  <c r="D37" i="4"/>
  <c r="Z41" i="4" s="1"/>
  <c r="D36" i="5" l="1"/>
  <c r="D35" i="5"/>
  <c r="F36" i="4"/>
  <c r="D36" i="4"/>
  <c r="F35" i="4" l="1"/>
  <c r="D35" i="4"/>
  <c r="D34" i="5" l="1"/>
  <c r="F33" i="4"/>
  <c r="D33" i="4"/>
  <c r="F34" i="4"/>
  <c r="D34" i="4"/>
  <c r="R90" i="5" l="1"/>
  <c r="Y32" i="5"/>
  <c r="Y38" i="5" s="1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S61" i="5"/>
  <c r="AC55" i="5"/>
  <c r="AC61" i="5" s="1"/>
  <c r="AB55" i="5"/>
  <c r="AB61" i="5" s="1"/>
  <c r="AA55" i="5"/>
  <c r="AA61" i="5" s="1"/>
  <c r="Z55" i="5"/>
  <c r="Z61" i="5" s="1"/>
  <c r="Y55" i="5"/>
  <c r="Y61" i="5" s="1"/>
  <c r="AC54" i="5"/>
  <c r="AC60" i="5" s="1"/>
  <c r="AB54" i="5"/>
  <c r="AB60" i="5" s="1"/>
  <c r="AA54" i="5"/>
  <c r="AA60" i="5" s="1"/>
  <c r="Z54" i="5"/>
  <c r="Z60" i="5" s="1"/>
  <c r="Y54" i="5"/>
  <c r="Y60" i="5" s="1"/>
  <c r="AC53" i="5"/>
  <c r="AC59" i="5" s="1"/>
  <c r="AB53" i="5"/>
  <c r="AB59" i="5" s="1"/>
  <c r="AA53" i="5"/>
  <c r="AA59" i="5" s="1"/>
  <c r="Z53" i="5"/>
  <c r="Z59" i="5" s="1"/>
  <c r="Y53" i="5"/>
  <c r="Y59" i="5" s="1"/>
  <c r="AF52" i="5"/>
  <c r="AF51" i="5"/>
  <c r="AF50" i="5"/>
  <c r="AF49" i="5"/>
  <c r="AF48" i="5"/>
  <c r="AF47" i="5"/>
  <c r="S40" i="5"/>
  <c r="AC34" i="5"/>
  <c r="AC40" i="5" s="1"/>
  <c r="AB34" i="5"/>
  <c r="AB40" i="5" s="1"/>
  <c r="AA34" i="5"/>
  <c r="AA40" i="5" s="1"/>
  <c r="Z34" i="5"/>
  <c r="Z40" i="5" s="1"/>
  <c r="Y34" i="5"/>
  <c r="Y40" i="5" s="1"/>
  <c r="AC33" i="5"/>
  <c r="AC39" i="5" s="1"/>
  <c r="AB33" i="5"/>
  <c r="AB39" i="5" s="1"/>
  <c r="AA33" i="5"/>
  <c r="AA39" i="5" s="1"/>
  <c r="Z33" i="5"/>
  <c r="Z39" i="5" s="1"/>
  <c r="Y33" i="5"/>
  <c r="Y39" i="5" s="1"/>
  <c r="AC32" i="5"/>
  <c r="AC38" i="5" s="1"/>
  <c r="AB32" i="5"/>
  <c r="AB38" i="5" s="1"/>
  <c r="AA32" i="5"/>
  <c r="AA38" i="5" s="1"/>
  <c r="Z32" i="5"/>
  <c r="Z38" i="5" s="1"/>
  <c r="AF31" i="5"/>
  <c r="AF30" i="5"/>
  <c r="AF29" i="5"/>
  <c r="AF28" i="5"/>
  <c r="AF27" i="5"/>
  <c r="AF26" i="5"/>
  <c r="Y41" i="4"/>
  <c r="Z55" i="4"/>
  <c r="Y32" i="4"/>
  <c r="Y38" i="4"/>
  <c r="AC34" i="4"/>
  <c r="AB34" i="4"/>
  <c r="AA34" i="4"/>
  <c r="Z34" i="4"/>
  <c r="Y34" i="4"/>
  <c r="AC33" i="4"/>
  <c r="AB33" i="4"/>
  <c r="AA33" i="4"/>
  <c r="Z33" i="4"/>
  <c r="Y33" i="4"/>
  <c r="AF33" i="4" s="1"/>
  <c r="AC32" i="4"/>
  <c r="AB32" i="4"/>
  <c r="AA32" i="4"/>
  <c r="Z32" i="4"/>
  <c r="AF54" i="5" l="1"/>
  <c r="AF34" i="5"/>
  <c r="AF32" i="5"/>
  <c r="AF53" i="5"/>
  <c r="AF55" i="5"/>
  <c r="AF33" i="5"/>
  <c r="AF32" i="4"/>
  <c r="AF34" i="4"/>
  <c r="Y62" i="4" l="1"/>
  <c r="AC55" i="4" l="1"/>
  <c r="AC61" i="4" s="1"/>
  <c r="AB55" i="4"/>
  <c r="AB61" i="4" s="1"/>
  <c r="AA55" i="4"/>
  <c r="AA61" i="4" s="1"/>
  <c r="Z61" i="4"/>
  <c r="Y55" i="4"/>
  <c r="Y61" i="4" s="1"/>
  <c r="AC54" i="4"/>
  <c r="AC60" i="4" s="1"/>
  <c r="AB54" i="4"/>
  <c r="AB60" i="4" s="1"/>
  <c r="AA54" i="4"/>
  <c r="AA60" i="4" s="1"/>
  <c r="Z54" i="4"/>
  <c r="Z60" i="4" s="1"/>
  <c r="Y54" i="4"/>
  <c r="Y60" i="4" s="1"/>
  <c r="AC53" i="4"/>
  <c r="AC59" i="4" s="1"/>
  <c r="AB53" i="4"/>
  <c r="AB59" i="4" s="1"/>
  <c r="AA53" i="4"/>
  <c r="AA59" i="4" s="1"/>
  <c r="Z53" i="4"/>
  <c r="Z59" i="4" s="1"/>
  <c r="Y53" i="4"/>
  <c r="Y59" i="4" s="1"/>
  <c r="AF52" i="4"/>
  <c r="AF51" i="4"/>
  <c r="AF50" i="4"/>
  <c r="AF49" i="4"/>
  <c r="AF48" i="4"/>
  <c r="AF47" i="4"/>
  <c r="AC40" i="4"/>
  <c r="AB40" i="4"/>
  <c r="AA40" i="4"/>
  <c r="Z40" i="4"/>
  <c r="Y40" i="4"/>
  <c r="AC39" i="4"/>
  <c r="AB39" i="4"/>
  <c r="AA39" i="4"/>
  <c r="Z39" i="4"/>
  <c r="Y39" i="4"/>
  <c r="AC38" i="4"/>
  <c r="AB38" i="4"/>
  <c r="AA38" i="4"/>
  <c r="Z38" i="4"/>
  <c r="AF31" i="4"/>
  <c r="AF30" i="4"/>
  <c r="AF29" i="4"/>
  <c r="AF28" i="4"/>
  <c r="AF27" i="4"/>
  <c r="AF26" i="4"/>
  <c r="AF53" i="4" l="1"/>
  <c r="AF54" i="4"/>
  <c r="AF55" i="4"/>
  <c r="S61" i="4" l="1"/>
  <c r="S40" i="4"/>
  <c r="R68" i="4" l="1"/>
  <c r="R115" i="4" l="1"/>
  <c r="R116" i="4"/>
  <c r="R117" i="4"/>
  <c r="R114" i="4" l="1"/>
  <c r="R109" i="4" l="1"/>
  <c r="R110" i="4"/>
  <c r="R111" i="4"/>
  <c r="R112" i="4"/>
  <c r="R113" i="4"/>
  <c r="R93" i="4"/>
  <c r="R94" i="4"/>
  <c r="R95" i="4"/>
  <c r="R96" i="4"/>
  <c r="R97" i="4"/>
  <c r="R98" i="4"/>
  <c r="R99" i="4"/>
  <c r="R100" i="4"/>
  <c r="R101" i="4"/>
  <c r="R102" i="4"/>
  <c r="R103" i="4"/>
  <c r="R104" i="4"/>
  <c r="R108" i="4"/>
  <c r="R107" i="4" l="1"/>
  <c r="R105" i="4"/>
  <c r="R106" i="4"/>
  <c r="R69" i="4" l="1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</calcChain>
</file>

<file path=xl/sharedStrings.xml><?xml version="1.0" encoding="utf-8"?>
<sst xmlns="http://schemas.openxmlformats.org/spreadsheetml/2006/main" count="144" uniqueCount="34">
  <si>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</si>
  <si>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</si>
  <si>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</si>
  <si>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</si>
  <si>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</si>
  <si>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</si>
  <si>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</si>
  <si>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</si>
  <si>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</si>
  <si>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</si>
  <si>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</si>
  <si>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</si>
  <si>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</si>
  <si>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</si>
  <si>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</si>
  <si>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</si>
  <si>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</si>
  <si>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</si>
  <si>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</si>
  <si>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</si>
  <si>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</si>
  <si>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</si>
  <si>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</si>
  <si>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Tomate 1ª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</si>
  <si>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(€/kg)</t>
  </si>
  <si>
    <t>Tomate 1ª. Precios Pagados Consumidor. €/kg</t>
  </si>
  <si>
    <t>INICIO DE CAMPAÑA 2023</t>
  </si>
  <si>
    <t>Tomate 1ª. Precios Percibidos Agricultor.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</si>
  <si>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Tomate 2ª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</si>
  <si>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t>Tomate 2ª. Precios Pagados Consumidor. €/kg</t>
  </si>
  <si>
    <t>Tomate 2ª. Precios Percibidos Agricultor. €/kg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</si>
  <si>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tomate en La Rioja en el año 2021 se ha calculado en 39,52 €/100 kg para un rendimiento medio de 93.000 kg/ha (invernadero).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 se ha encontrado de media en un 86,9% por encima de los costes soportados.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</si>
  <si>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tomate en La Rioja en el año 2021 se ha calculado en 39,52 €/100 kg para un rendimiento medio de 93.000 kg/ha (invernadero).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 se ha encontrado de media en un 0,3% por encima de los costes soportados.</t>
    </r>
  </si>
  <si>
    <t>FIN DE CAMPAÑA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</si>
</sst>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2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4" borderId="0" xfId="0" applyFill="1"/>
    <xf numFmtId="0" fontId="14" fillId="4" borderId="0" xfId="0" applyFont="1" applyFill="1" applyAlignment="1">
      <alignment vertical="center"/>
    </xf>
    <xf numFmtId="164" fontId="14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5" fillId="4" borderId="0" xfId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3" xfId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right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2" fontId="15" fillId="4" borderId="3" xfId="1" applyNumberFormat="1" applyFont="1" applyFill="1" applyBorder="1" applyAlignment="1">
      <alignment horizontal="center" vertical="center"/>
    </xf>
    <xf numFmtId="0" fontId="16" fillId="4" borderId="3" xfId="1" applyFont="1" applyFill="1" applyBorder="1" applyAlignment="1">
      <alignment horizontal="right" vertical="center"/>
    </xf>
    <xf numFmtId="2" fontId="16" fillId="4" borderId="1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10" fontId="14" fillId="4" borderId="0" xfId="0" applyNumberFormat="1" applyFont="1" applyFill="1" applyAlignment="1">
      <alignment vertical="center"/>
    </xf>
    <xf numFmtId="2" fontId="14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  <xf numFmtId="4" fontId="12" fillId="3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'Tomate 1ª'!$S$38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1ª'!$T$38:$AE$38</c:f>
              <c:numCache>
                <c:formatCode>0.00</c:formatCode>
                <c:ptCount val="12"/>
                <c:pt idx="5">
                  <c:v>0.96666666666666667</c:v>
                </c:pt>
                <c:pt idx="6">
                  <c:v>0.77500000000000002</c:v>
                </c:pt>
                <c:pt idx="7">
                  <c:v>0.6875</c:v>
                </c:pt>
                <c:pt idx="8">
                  <c:v>0.72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'Tomate 1ª'!$S$39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1ª'!$T$39:$AE$39</c:f>
              <c:numCache>
                <c:formatCode>0.00</c:formatCode>
                <c:ptCount val="12"/>
                <c:pt idx="5">
                  <c:v>0.63333333333333341</c:v>
                </c:pt>
                <c:pt idx="6">
                  <c:v>0.55000000000000004</c:v>
                </c:pt>
                <c:pt idx="7">
                  <c:v>0.49000000000000005</c:v>
                </c:pt>
                <c:pt idx="8">
                  <c:v>0.6</c:v>
                </c:pt>
                <c:pt idx="9">
                  <c:v>0.64999999999999991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'Tomate 1ª'!$S$40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1ª'!$T$40:$AE$40</c:f>
              <c:numCache>
                <c:formatCode>0.00</c:formatCode>
                <c:ptCount val="12"/>
                <c:pt idx="5">
                  <c:v>0.73749999999999993</c:v>
                </c:pt>
                <c:pt idx="6">
                  <c:v>0.62416666666666665</c:v>
                </c:pt>
                <c:pt idx="7">
                  <c:v>0.60041666666666671</c:v>
                </c:pt>
                <c:pt idx="8">
                  <c:v>0.64708333333333334</c:v>
                </c:pt>
                <c:pt idx="9">
                  <c:v>0.85312500000000002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'Tomate 1ª'!$S$41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1ª'!$T$37:$AE$37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1ª'!$T$41:$AE$41</c:f>
              <c:numCache>
                <c:formatCode>0.00</c:formatCode>
                <c:ptCount val="12"/>
                <c:pt idx="5">
                  <c:v>0.63750000000000007</c:v>
                </c:pt>
                <c:pt idx="6">
                  <c:v>0.66249999999999998</c:v>
                </c:pt>
                <c:pt idx="7">
                  <c:v>0.79</c:v>
                </c:pt>
                <c:pt idx="8">
                  <c:v>0.85000000000000009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0.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'Tomate 1ª'!$S$59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1ª'!$T$59:$AE$59</c:f>
              <c:numCache>
                <c:formatCode>0.00</c:formatCode>
                <c:ptCount val="12"/>
                <c:pt idx="5">
                  <c:v>2.84</c:v>
                </c:pt>
                <c:pt idx="6">
                  <c:v>2.6475</c:v>
                </c:pt>
                <c:pt idx="7">
                  <c:v>2.42</c:v>
                </c:pt>
                <c:pt idx="8">
                  <c:v>2.34</c:v>
                </c:pt>
                <c:pt idx="9">
                  <c:v>2.7549999999999999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'Tomate 1ª'!$S$60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1ª'!$T$60:$AE$60</c:f>
              <c:numCache>
                <c:formatCode>0.00</c:formatCode>
                <c:ptCount val="12"/>
                <c:pt idx="5">
                  <c:v>1.8287500000000001</c:v>
                </c:pt>
                <c:pt idx="6">
                  <c:v>1.6405654761904762</c:v>
                </c:pt>
                <c:pt idx="7">
                  <c:v>1.7141170634920633</c:v>
                </c:pt>
                <c:pt idx="8">
                  <c:v>1.8144444444444445</c:v>
                </c:pt>
                <c:pt idx="9">
                  <c:v>1.8598519593613936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'Tomate 1ª'!$S$61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1ª'!$T$61:$AE$61</c:f>
              <c:numCache>
                <c:formatCode>0.00</c:formatCode>
                <c:ptCount val="12"/>
                <c:pt idx="5">
                  <c:v>2.3343750000000001</c:v>
                </c:pt>
                <c:pt idx="6">
                  <c:v>2.1592016834321259</c:v>
                </c:pt>
                <c:pt idx="7">
                  <c:v>1.9889036552284194</c:v>
                </c:pt>
                <c:pt idx="8">
                  <c:v>1.9660711145074352</c:v>
                </c:pt>
                <c:pt idx="9">
                  <c:v>2.1339557371218927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'Tomate 1ª'!$S$62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1ª'!$T$58:$AE$58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1ª'!$T$62:$AE$62</c:f>
              <c:numCache>
                <c:formatCode>0.00</c:formatCode>
                <c:ptCount val="12"/>
                <c:pt idx="5">
                  <c:v>2.7425000000000002</c:v>
                </c:pt>
                <c:pt idx="6">
                  <c:v>2.4874999999999998</c:v>
                </c:pt>
                <c:pt idx="7">
                  <c:v>2.5300000000000002</c:v>
                </c:pt>
                <c:pt idx="8">
                  <c:v>2.7075</c:v>
                </c:pt>
                <c:pt idx="9">
                  <c:v>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'Tomate 1ª'!$C$9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'Tomate 1ª'!$B$11:$B$62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1ª'!$C$11:$C$62</c:f>
              <c:numCache>
                <c:formatCode>#,##0.00</c:formatCode>
                <c:ptCount val="52"/>
                <c:pt idx="20">
                  <c:v>0</c:v>
                </c:pt>
                <c:pt idx="22">
                  <c:v>0.39516138875544599</c:v>
                </c:pt>
                <c:pt idx="23">
                  <c:v>0.39516138875544599</c:v>
                </c:pt>
                <c:pt idx="24">
                  <c:v>0.39516138875544599</c:v>
                </c:pt>
                <c:pt idx="25">
                  <c:v>0.39516138875544599</c:v>
                </c:pt>
                <c:pt idx="26">
                  <c:v>0.39516138875544599</c:v>
                </c:pt>
                <c:pt idx="27">
                  <c:v>0.39516138875544599</c:v>
                </c:pt>
                <c:pt idx="28">
                  <c:v>0.39516138875544599</c:v>
                </c:pt>
                <c:pt idx="29">
                  <c:v>0.39516138875544599</c:v>
                </c:pt>
                <c:pt idx="30">
                  <c:v>0.39516138875544599</c:v>
                </c:pt>
                <c:pt idx="31">
                  <c:v>0.39516138875544599</c:v>
                </c:pt>
                <c:pt idx="32">
                  <c:v>0.39516138875544599</c:v>
                </c:pt>
                <c:pt idx="33">
                  <c:v>0.39516138875544599</c:v>
                </c:pt>
                <c:pt idx="34">
                  <c:v>0.39516138875544599</c:v>
                </c:pt>
                <c:pt idx="35">
                  <c:v>0.39516138875544599</c:v>
                </c:pt>
                <c:pt idx="36">
                  <c:v>0.39516138875544599</c:v>
                </c:pt>
                <c:pt idx="37">
                  <c:v>0.39516138875544599</c:v>
                </c:pt>
                <c:pt idx="38">
                  <c:v>0.39516138875544599</c:v>
                </c:pt>
                <c:pt idx="39">
                  <c:v>0.39516138875544599</c:v>
                </c:pt>
                <c:pt idx="40">
                  <c:v>0.39516138875544599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'Tomate 1ª'!$D$9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'Tomate 1ª'!$B$11:$B$62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1ª'!$D$11:$D$62</c:f>
              <c:numCache>
                <c:formatCode>#,##0.00</c:formatCode>
                <c:ptCount val="52"/>
                <c:pt idx="22">
                  <c:v>0.75</c:v>
                </c:pt>
                <c:pt idx="23">
                  <c:v>0.6</c:v>
                </c:pt>
                <c:pt idx="24">
                  <c:v>0.6</c:v>
                </c:pt>
                <c:pt idx="25">
                  <c:v>0.6</c:v>
                </c:pt>
                <c:pt idx="26">
                  <c:v>0.6</c:v>
                </c:pt>
                <c:pt idx="27">
                  <c:v>0.7</c:v>
                </c:pt>
                <c:pt idx="28">
                  <c:v>0.6</c:v>
                </c:pt>
                <c:pt idx="29">
                  <c:v>0.75</c:v>
                </c:pt>
                <c:pt idx="30">
                  <c:v>0.75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1</c:v>
                </c:pt>
                <c:pt idx="37">
                  <c:v>0.8</c:v>
                </c:pt>
                <c:pt idx="38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'Tomate 1ª'!$F$9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'Tomate 1ª'!$B$11:$B$62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1ª'!$F$11:$F$62</c:f>
              <c:numCache>
                <c:formatCode>#,##0.00</c:formatCode>
                <c:ptCount val="52"/>
                <c:pt idx="22">
                  <c:v>2.71</c:v>
                </c:pt>
                <c:pt idx="23">
                  <c:v>2.85</c:v>
                </c:pt>
                <c:pt idx="24">
                  <c:v>2.69</c:v>
                </c:pt>
                <c:pt idx="25">
                  <c:v>2.72</c:v>
                </c:pt>
                <c:pt idx="26">
                  <c:v>2.44</c:v>
                </c:pt>
                <c:pt idx="27">
                  <c:v>2.58</c:v>
                </c:pt>
                <c:pt idx="28">
                  <c:v>2.56</c:v>
                </c:pt>
                <c:pt idx="29">
                  <c:v>2.37</c:v>
                </c:pt>
                <c:pt idx="30">
                  <c:v>2.5099999999999998</c:v>
                </c:pt>
                <c:pt idx="31">
                  <c:v>2.5099999999999998</c:v>
                </c:pt>
                <c:pt idx="32">
                  <c:v>2.65</c:v>
                </c:pt>
                <c:pt idx="33">
                  <c:v>2.4900000000000002</c:v>
                </c:pt>
                <c:pt idx="34">
                  <c:v>2.4900000000000002</c:v>
                </c:pt>
                <c:pt idx="35">
                  <c:v>2.54</c:v>
                </c:pt>
                <c:pt idx="36">
                  <c:v>2.6</c:v>
                </c:pt>
                <c:pt idx="37">
                  <c:v>2.66</c:v>
                </c:pt>
                <c:pt idx="38">
                  <c:v>3.03</c:v>
                </c:pt>
                <c:pt idx="39">
                  <c:v>2.92</c:v>
                </c:pt>
                <c:pt idx="4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'Tomate 2ª'!$S$38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2ª'!$T$38:$AE$38</c:f>
              <c:numCache>
                <c:formatCode>0.00</c:formatCode>
                <c:ptCount val="12"/>
                <c:pt idx="5">
                  <c:v>0.80000000000000016</c:v>
                </c:pt>
                <c:pt idx="6">
                  <c:v>0.625</c:v>
                </c:pt>
                <c:pt idx="7">
                  <c:v>0.65</c:v>
                </c:pt>
                <c:pt idx="8">
                  <c:v>0.70000000000000007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9-4E96-9103-841F98B92A01}"/>
            </c:ext>
          </c:extLst>
        </c:ser>
        <c:ser>
          <c:idx val="0"/>
          <c:order val="1"/>
          <c:tx>
            <c:strRef>
              <c:f>'Tomate 2ª'!$S$39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2ª'!$T$39:$AE$39</c:f>
              <c:numCache>
                <c:formatCode>0.00</c:formatCode>
                <c:ptCount val="12"/>
                <c:pt idx="5">
                  <c:v>0.3</c:v>
                </c:pt>
                <c:pt idx="6">
                  <c:v>0.34</c:v>
                </c:pt>
                <c:pt idx="7">
                  <c:v>0.3</c:v>
                </c:pt>
                <c:pt idx="8">
                  <c:v>0.34</c:v>
                </c:pt>
                <c:pt idx="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9-4E96-9103-841F98B9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'Tomate 2ª'!$S$40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2ª'!$T$40:$AE$40</c:f>
              <c:numCache>
                <c:formatCode>0.00</c:formatCode>
                <c:ptCount val="12"/>
                <c:pt idx="5">
                  <c:v>0.61249999999999993</c:v>
                </c:pt>
                <c:pt idx="6">
                  <c:v>0.52291666666666659</c:v>
                </c:pt>
                <c:pt idx="7">
                  <c:v>0.49833333333333335</c:v>
                </c:pt>
                <c:pt idx="8">
                  <c:v>0.55041666666666667</c:v>
                </c:pt>
                <c:pt idx="9">
                  <c:v>0.72812500000000002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59-4E96-9103-841F98B92A01}"/>
            </c:ext>
          </c:extLst>
        </c:ser>
        <c:ser>
          <c:idx val="3"/>
          <c:order val="3"/>
          <c:tx>
            <c:strRef>
              <c:f>'Tomate 2ª'!$S$41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2ª'!$T$37:$AE$37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2ª'!$T$41:$AE$41</c:f>
              <c:numCache>
                <c:formatCode>0.00</c:formatCode>
                <c:ptCount val="12"/>
                <c:pt idx="6">
                  <c:v>0.4</c:v>
                </c:pt>
                <c:pt idx="7">
                  <c:v>0.38999999999999996</c:v>
                </c:pt>
                <c:pt idx="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59-4E96-9103-841F98B92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1.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0.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'Tomate 2ª'!$S$59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2ª'!$T$59:$AE$59</c:f>
              <c:numCache>
                <c:formatCode>0.00</c:formatCode>
                <c:ptCount val="12"/>
                <c:pt idx="5">
                  <c:v>2.313333333333333</c:v>
                </c:pt>
                <c:pt idx="6">
                  <c:v>2.3784119658119658</c:v>
                </c:pt>
                <c:pt idx="7">
                  <c:v>2.0506410256410255</c:v>
                </c:pt>
                <c:pt idx="8">
                  <c:v>1.9617045454545454</c:v>
                </c:pt>
                <c:pt idx="9">
                  <c:v>2.1722321428571427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3-4C71-BEEC-C2D231094841}"/>
            </c:ext>
          </c:extLst>
        </c:ser>
        <c:ser>
          <c:idx val="0"/>
          <c:order val="1"/>
          <c:tx>
            <c:strRef>
              <c:f>'Tomate 2ª'!$S$60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2ª'!$T$60:$AE$60</c:f>
              <c:numCache>
                <c:formatCode>0.00</c:formatCode>
                <c:ptCount val="12"/>
                <c:pt idx="5">
                  <c:v>1.8287500000000001</c:v>
                </c:pt>
                <c:pt idx="6">
                  <c:v>1.6405654761904762</c:v>
                </c:pt>
                <c:pt idx="7">
                  <c:v>1.52</c:v>
                </c:pt>
                <c:pt idx="8">
                  <c:v>1.67</c:v>
                </c:pt>
                <c:pt idx="9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3-4C71-BEEC-C2D231094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'Tomate 2ª'!$S$61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2ª'!$T$61:$AE$61</c:f>
              <c:numCache>
                <c:formatCode>0.00</c:formatCode>
                <c:ptCount val="12"/>
                <c:pt idx="5">
                  <c:v>2.0710416666666664</c:v>
                </c:pt>
                <c:pt idx="6">
                  <c:v>1.9595206607636786</c:v>
                </c:pt>
                <c:pt idx="7">
                  <c:v>1.7955006922506935</c:v>
                </c:pt>
                <c:pt idx="8">
                  <c:v>1.8465400543900543</c:v>
                </c:pt>
                <c:pt idx="9">
                  <c:v>1.9717764926739929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3-4C71-BEEC-C2D231094841}"/>
            </c:ext>
          </c:extLst>
        </c:ser>
        <c:ser>
          <c:idx val="3"/>
          <c:order val="3"/>
          <c:tx>
            <c:strRef>
              <c:f>'Tomate 2ª'!$S$62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'Tomate 2ª'!$T$58:$AE$58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'Tomate 2ª'!$T$62:$AE$62</c:f>
              <c:numCache>
                <c:formatCode>0.00</c:formatCode>
                <c:ptCount val="12"/>
                <c:pt idx="6">
                  <c:v>1.99</c:v>
                </c:pt>
                <c:pt idx="7">
                  <c:v>1.754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3-4C71-BEEC-C2D231094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'Tomate 2ª'!$C$9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'Tomate 2ª'!$B$11:$B$62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2ª'!$C$11:$C$62</c:f>
              <c:numCache>
                <c:formatCode>#,##0.00</c:formatCode>
                <c:ptCount val="52"/>
                <c:pt idx="20">
                  <c:v>0</c:v>
                </c:pt>
                <c:pt idx="22">
                  <c:v>0.39516138875544599</c:v>
                </c:pt>
                <c:pt idx="23">
                  <c:v>0.39516138875544599</c:v>
                </c:pt>
                <c:pt idx="24">
                  <c:v>0.39516138875544599</c:v>
                </c:pt>
                <c:pt idx="25">
                  <c:v>0.39516138875544599</c:v>
                </c:pt>
                <c:pt idx="26">
                  <c:v>0.39516138875544599</c:v>
                </c:pt>
                <c:pt idx="27">
                  <c:v>0.39516138875544599</c:v>
                </c:pt>
                <c:pt idx="28">
                  <c:v>0.39516138875544599</c:v>
                </c:pt>
                <c:pt idx="29">
                  <c:v>0.39516138875544599</c:v>
                </c:pt>
                <c:pt idx="30">
                  <c:v>0.39516138875544599</c:v>
                </c:pt>
                <c:pt idx="31">
                  <c:v>0.39516138875544599</c:v>
                </c:pt>
                <c:pt idx="32">
                  <c:v>0.39516138875544599</c:v>
                </c:pt>
                <c:pt idx="33">
                  <c:v>0.39516138875544599</c:v>
                </c:pt>
                <c:pt idx="34">
                  <c:v>0.39516138875544599</c:v>
                </c:pt>
                <c:pt idx="35">
                  <c:v>0.39516138875544599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F-41F7-B6DA-161BB60F7AA5}"/>
            </c:ext>
          </c:extLst>
        </c:ser>
        <c:ser>
          <c:idx val="1"/>
          <c:order val="1"/>
          <c:tx>
            <c:strRef>
              <c:f>'Tomate 2ª'!$D$9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'Tomate 2ª'!$B$11:$B$62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2ª'!$D$11:$D$62</c:f>
              <c:numCache>
                <c:formatCode>#,##0.00</c:formatCode>
                <c:ptCount val="52"/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0.35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F-41F7-B6DA-161BB60F7AA5}"/>
            </c:ext>
          </c:extLst>
        </c:ser>
        <c:ser>
          <c:idx val="2"/>
          <c:order val="2"/>
          <c:tx>
            <c:strRef>
              <c:f>'Tomate 2ª'!$F$9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'Tomate 2ª'!$B$11:$B$62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'Tomate 2ª'!$F$11:$F$62</c:f>
              <c:numCache>
                <c:formatCode>#,##0.00</c:formatCode>
                <c:ptCount val="52"/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1.99</c:v>
                </c:pt>
                <c:pt idx="30">
                  <c:v>1.94</c:v>
                </c:pt>
                <c:pt idx="31">
                  <c:v>1.94</c:v>
                </c:pt>
                <c:pt idx="32">
                  <c:v>1.63</c:v>
                </c:pt>
                <c:pt idx="33">
                  <c:v>1.63</c:v>
                </c:pt>
                <c:pt idx="34">
                  <c:v>1.63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F-41F7-B6DA-161BB60F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3.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63</xdr:row>
      <xdr:rowOff>8899</xdr:rowOff>
    </xdr:from>
    <xdr:to>
      <xdr:col>13</xdr:col>
      <xdr:colOff>5013</xdr:colOff>
      <xdr:row>63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12557</xdr:rowOff>
    </xdr:from>
    <xdr:to>
      <xdr:col>11</xdr:col>
      <xdr:colOff>855521</xdr:colOff>
      <xdr:row>42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16665</xdr:rowOff>
    </xdr:from>
    <xdr:to>
      <xdr:col>11</xdr:col>
      <xdr:colOff>855279</xdr:colOff>
      <xdr:row>62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8</xdr:row>
      <xdr:rowOff>950</xdr:rowOff>
    </xdr:from>
    <xdr:to>
      <xdr:col>12</xdr:col>
      <xdr:colOff>92</xdr:colOff>
      <xdr:row>23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5547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206283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63</xdr:row>
      <xdr:rowOff>8899</xdr:rowOff>
    </xdr:from>
    <xdr:to>
      <xdr:col>13</xdr:col>
      <xdr:colOff>5013</xdr:colOff>
      <xdr:row>63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9791074"/>
          <a:ext cx="672966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1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05012"/>
          <a:ext cx="63519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8">
          <cell r="D98">
            <v>0.75</v>
          </cell>
          <cell r="G98">
            <v>2.71</v>
          </cell>
        </row>
        <row r="99">
          <cell r="F99" t="str">
            <v>-</v>
          </cell>
          <cell r="G99" t="str">
            <v>-</v>
          </cell>
        </row>
      </sheetData>
      <sheetData sheetId="23">
        <row r="98">
          <cell r="D98">
            <v>0.6</v>
          </cell>
          <cell r="G98">
            <v>2.85</v>
          </cell>
        </row>
        <row r="99">
          <cell r="D99">
            <v>0.4</v>
          </cell>
          <cell r="F99" t="str">
            <v>-</v>
          </cell>
          <cell r="G99" t="str">
            <v>-</v>
          </cell>
        </row>
      </sheetData>
      <sheetData sheetId="24">
        <row r="98">
          <cell r="D98">
            <v>0.6</v>
          </cell>
          <cell r="G98">
            <v>2.69</v>
          </cell>
        </row>
        <row r="99">
          <cell r="D99">
            <v>0.4</v>
          </cell>
          <cell r="F99" t="str">
            <v>-</v>
          </cell>
          <cell r="G99" t="str">
            <v>-</v>
          </cell>
        </row>
      </sheetData>
      <sheetData sheetId="25">
        <row r="98">
          <cell r="D98">
            <v>0.6</v>
          </cell>
          <cell r="G98">
            <v>2.72</v>
          </cell>
        </row>
        <row r="99">
          <cell r="D99">
            <v>0.4</v>
          </cell>
          <cell r="F99" t="str">
            <v>-</v>
          </cell>
          <cell r="G99" t="str">
            <v>-</v>
          </cell>
        </row>
      </sheetData>
      <sheetData sheetId="26">
        <row r="98">
          <cell r="D98">
            <v>0.6</v>
          </cell>
          <cell r="G98">
            <v>2.44</v>
          </cell>
        </row>
        <row r="99">
          <cell r="D99">
            <v>0.4</v>
          </cell>
          <cell r="F99" t="str">
            <v>-</v>
          </cell>
          <cell r="G99" t="str">
            <v>-</v>
          </cell>
        </row>
      </sheetData>
      <sheetData sheetId="27">
        <row r="98">
          <cell r="D98">
            <v>0.7</v>
          </cell>
          <cell r="G98">
            <v>2.58</v>
          </cell>
        </row>
        <row r="99">
          <cell r="D99">
            <v>0.4</v>
          </cell>
          <cell r="F99" t="str">
            <v>-</v>
          </cell>
          <cell r="G99" t="str">
            <v>-</v>
          </cell>
        </row>
      </sheetData>
      <sheetData sheetId="28">
        <row r="98">
          <cell r="D98">
            <v>0.6</v>
          </cell>
          <cell r="G98">
            <v>2.56</v>
          </cell>
        </row>
        <row r="99">
          <cell r="D99">
            <v>0.4</v>
          </cell>
          <cell r="F99" t="str">
            <v>-</v>
          </cell>
          <cell r="G99" t="str">
            <v>-</v>
          </cell>
        </row>
      </sheetData>
      <sheetData sheetId="29">
        <row r="98">
          <cell r="D98">
            <v>0.75</v>
          </cell>
          <cell r="G98">
            <v>2.37</v>
          </cell>
        </row>
        <row r="99">
          <cell r="D99">
            <v>0.4</v>
          </cell>
          <cell r="F99" t="str">
            <v>-</v>
          </cell>
          <cell r="G99">
            <v>1.99</v>
          </cell>
        </row>
      </sheetData>
      <sheetData sheetId="30">
        <row r="98">
          <cell r="D98">
            <v>0.75</v>
          </cell>
          <cell r="G98">
            <v>2.5099999999999998</v>
          </cell>
        </row>
        <row r="99">
          <cell r="D99">
            <v>0.4</v>
          </cell>
          <cell r="F99" t="str">
            <v>-</v>
          </cell>
          <cell r="G99">
            <v>1.94</v>
          </cell>
        </row>
      </sheetData>
      <sheetData sheetId="31">
        <row r="98">
          <cell r="D98">
            <v>0.8</v>
          </cell>
          <cell r="G98">
            <v>2.5099999999999998</v>
          </cell>
        </row>
        <row r="99">
          <cell r="D99">
            <v>0.35</v>
          </cell>
          <cell r="F99" t="str">
            <v>-</v>
          </cell>
          <cell r="G99">
            <v>1.94</v>
          </cell>
        </row>
      </sheetData>
      <sheetData sheetId="32">
        <row r="98">
          <cell r="D98">
            <v>0.8</v>
          </cell>
          <cell r="G98">
            <v>2.65</v>
          </cell>
        </row>
        <row r="99">
          <cell r="D99">
            <v>0.4</v>
          </cell>
          <cell r="F99" t="str">
            <v>-</v>
          </cell>
          <cell r="G99">
            <v>1.63</v>
          </cell>
        </row>
      </sheetData>
      <sheetData sheetId="33">
        <row r="98">
          <cell r="D98">
            <v>0.8</v>
          </cell>
          <cell r="G98">
            <v>2.4900000000000002</v>
          </cell>
        </row>
        <row r="99">
          <cell r="D99">
            <v>0.4</v>
          </cell>
          <cell r="F99" t="str">
            <v>-</v>
          </cell>
          <cell r="G99">
            <v>1.63</v>
          </cell>
        </row>
      </sheetData>
      <sheetData sheetId="34">
        <row r="98">
          <cell r="D98">
            <v>0.8</v>
          </cell>
          <cell r="G98">
            <v>2.4900000000000002</v>
          </cell>
        </row>
        <row r="99">
          <cell r="D99">
            <v>0.4</v>
          </cell>
          <cell r="F99" t="str">
            <v>-</v>
          </cell>
          <cell r="G99">
            <v>1.63</v>
          </cell>
        </row>
      </sheetData>
      <sheetData sheetId="35">
        <row r="98">
          <cell r="D98">
            <v>0.8</v>
          </cell>
          <cell r="G98">
            <v>2.54</v>
          </cell>
        </row>
        <row r="99">
          <cell r="D99">
            <v>0.4</v>
          </cell>
          <cell r="F99" t="str">
            <v>-</v>
          </cell>
          <cell r="G99" t="str">
            <v>-</v>
          </cell>
        </row>
      </sheetData>
      <sheetData sheetId="36">
        <row r="98">
          <cell r="D98">
            <v>1</v>
          </cell>
          <cell r="G98">
            <v>2.6</v>
          </cell>
        </row>
      </sheetData>
      <sheetData sheetId="37">
        <row r="98">
          <cell r="D98">
            <v>0.8</v>
          </cell>
          <cell r="G98">
            <v>2.66</v>
          </cell>
        </row>
      </sheetData>
      <sheetData sheetId="38">
        <row r="98">
          <cell r="D98">
            <v>0.8</v>
          </cell>
          <cell r="G98">
            <v>3.03</v>
          </cell>
        </row>
      </sheetData>
      <sheetData sheetId="39">
        <row r="98">
          <cell r="G98">
            <v>2.92</v>
          </cell>
        </row>
      </sheetData>
      <sheetData sheetId="40">
        <row r="98">
          <cell r="G98">
            <v>3.1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7"/>
  <sheetViews>
    <sheetView showGridLines="0" topLeftCell="A13" zoomScale="130" zoomScaleNormal="130" zoomScaleSheetLayoutView="130" workbookViewId="0">
      <selection activeCell="C53" sqref="C53:F53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0" customWidth="1"/>
    <col min="15" max="17" width="6.42578125" style="11" customWidth="1"/>
    <col min="18" max="18" width="11.42578125" style="12" customWidth="1"/>
    <col min="19" max="32" width="11.42578125" style="11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/>
    <row r="6" spans="2:36" s="5" customFormat="1" ht="26.25" customHeight="1">
      <c r="B6" s="32" t="s">
        <v>23</v>
      </c>
      <c r="C6" s="32"/>
      <c r="D6" s="32"/>
      <c r="E6" s="32"/>
      <c r="F6" s="32"/>
      <c r="G6" s="32"/>
      <c r="H6" s="32"/>
      <c r="I6" s="32"/>
      <c r="J6" s="32"/>
      <c r="K6" s="32"/>
      <c r="L6" s="32"/>
      <c r="N6" s="13"/>
      <c r="O6" s="11"/>
      <c r="P6" s="11"/>
      <c r="Q6" s="11"/>
      <c r="R6" s="12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9"/>
      <c r="AH6" s="9"/>
      <c r="AI6" s="9"/>
      <c r="AJ6" s="9"/>
    </row>
    <row r="7" spans="2:36" ht="21.75" customHeight="1">
      <c r="B7" s="33" t="s">
        <v>31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36" ht="21.75" customHeight="1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2:36" ht="32.25" customHeight="1">
      <c r="B9" s="36" t="s">
        <v>0</v>
      </c>
      <c r="C9" s="7" t="s">
        <v>19</v>
      </c>
      <c r="D9" s="7" t="s">
        <v>20</v>
      </c>
      <c r="E9" s="7" t="s">
        <v>21</v>
      </c>
      <c r="F9" s="8" t="s">
        <v>22</v>
      </c>
    </row>
    <row r="10" spans="2:36" ht="12.75" customHeight="1">
      <c r="B10" s="36"/>
      <c r="C10" s="37" t="s">
        <v>24</v>
      </c>
      <c r="D10" s="37"/>
      <c r="E10" s="37"/>
      <c r="F10" s="38"/>
    </row>
    <row r="11" spans="2:36" ht="9.9499999999999993" customHeight="1">
      <c r="B11" s="25">
        <v>1</v>
      </c>
      <c r="C11" s="26"/>
      <c r="D11" s="26"/>
      <c r="E11" s="26"/>
      <c r="F11" s="26"/>
    </row>
    <row r="12" spans="2:36" ht="9.9499999999999993" customHeight="1">
      <c r="B12" s="27">
        <v>2</v>
      </c>
      <c r="C12" s="28"/>
      <c r="D12" s="28"/>
      <c r="E12" s="28"/>
      <c r="F12" s="28"/>
    </row>
    <row r="13" spans="2:36" ht="9.9499999999999993" customHeight="1">
      <c r="B13" s="29">
        <v>3</v>
      </c>
      <c r="C13" s="26"/>
      <c r="D13" s="26"/>
      <c r="E13" s="26"/>
      <c r="F13" s="26"/>
    </row>
    <row r="14" spans="2:36" ht="9.9499999999999993" customHeight="1">
      <c r="B14" s="27">
        <v>4</v>
      </c>
      <c r="C14" s="28"/>
      <c r="D14" s="28"/>
      <c r="E14" s="28"/>
      <c r="F14" s="28"/>
    </row>
    <row r="15" spans="2:36" ht="9.9499999999999993" customHeight="1">
      <c r="B15" s="29">
        <v>5</v>
      </c>
      <c r="C15" s="26"/>
      <c r="D15" s="26"/>
      <c r="E15" s="26"/>
      <c r="F15" s="26"/>
    </row>
    <row r="16" spans="2:36" ht="9.9499999999999993" customHeight="1">
      <c r="B16" s="27">
        <v>6</v>
      </c>
      <c r="C16" s="28"/>
      <c r="D16" s="28"/>
      <c r="E16" s="28"/>
      <c r="F16" s="28"/>
    </row>
    <row r="17" spans="2:32" ht="9.9499999999999993" customHeight="1">
      <c r="B17" s="29">
        <v>7</v>
      </c>
      <c r="C17" s="26"/>
      <c r="D17" s="26"/>
      <c r="E17" s="26"/>
      <c r="F17" s="26"/>
    </row>
    <row r="18" spans="2:32" ht="9.9499999999999993" customHeight="1">
      <c r="B18" s="27">
        <v>8</v>
      </c>
      <c r="C18" s="28"/>
      <c r="D18" s="28"/>
      <c r="E18" s="28"/>
      <c r="F18" s="28"/>
    </row>
    <row r="19" spans="2:32" ht="9.9499999999999993" customHeight="1">
      <c r="B19" s="29">
        <v>9</v>
      </c>
      <c r="C19" s="26"/>
      <c r="D19" s="26"/>
      <c r="E19" s="26"/>
      <c r="F19" s="26"/>
    </row>
    <row r="20" spans="2:32" ht="9.9499999999999993" customHeight="1">
      <c r="B20" s="27">
        <v>10</v>
      </c>
      <c r="C20" s="28"/>
      <c r="D20" s="28"/>
      <c r="E20" s="28"/>
      <c r="F20" s="28"/>
    </row>
    <row r="21" spans="2:32" ht="9.9499999999999993" customHeight="1">
      <c r="B21" s="29">
        <v>11</v>
      </c>
      <c r="C21" s="26"/>
      <c r="D21" s="26"/>
      <c r="E21" s="26"/>
      <c r="F21" s="26"/>
    </row>
    <row r="22" spans="2:32" ht="9.9499999999999993" customHeight="1">
      <c r="B22" s="27">
        <v>12</v>
      </c>
      <c r="C22" s="28"/>
      <c r="D22" s="28"/>
      <c r="E22" s="28"/>
      <c r="F22" s="28"/>
    </row>
    <row r="23" spans="2:32" ht="9.9499999999999993" customHeight="1">
      <c r="B23" s="29">
        <v>13</v>
      </c>
      <c r="C23" s="26"/>
      <c r="D23" s="26"/>
      <c r="E23" s="26"/>
      <c r="F23" s="26"/>
    </row>
    <row r="24" spans="2:32" ht="9.9499999999999993" customHeight="1">
      <c r="B24" s="27">
        <v>14</v>
      </c>
      <c r="C24" s="28"/>
      <c r="D24" s="28"/>
      <c r="E24" s="28"/>
      <c r="F24" s="28"/>
      <c r="S24" s="14" t="s">
        <v>27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2:32" ht="9.9499999999999993" customHeight="1">
      <c r="B25" s="29">
        <v>15</v>
      </c>
      <c r="C25" s="26"/>
      <c r="D25" s="26"/>
      <c r="E25" s="26"/>
      <c r="F25" s="26"/>
      <c r="S25" s="15"/>
      <c r="T25" s="16" t="s">
        <v>2</v>
      </c>
      <c r="U25" s="16" t="s">
        <v>3</v>
      </c>
      <c r="V25" s="16" t="s">
        <v>4</v>
      </c>
      <c r="W25" s="16" t="s">
        <v>5</v>
      </c>
      <c r="X25" s="16" t="s">
        <v>6</v>
      </c>
      <c r="Y25" s="16" t="s">
        <v>7</v>
      </c>
      <c r="Z25" s="16" t="s">
        <v>8</v>
      </c>
      <c r="AA25" s="16" t="s">
        <v>9</v>
      </c>
      <c r="AB25" s="16" t="s">
        <v>10</v>
      </c>
      <c r="AC25" s="16" t="s">
        <v>11</v>
      </c>
      <c r="AD25" s="16" t="s">
        <v>12</v>
      </c>
      <c r="AE25" s="16" t="s">
        <v>13</v>
      </c>
      <c r="AF25" s="16" t="s">
        <v>14</v>
      </c>
    </row>
    <row r="26" spans="2:32" ht="9.9499999999999993" customHeight="1">
      <c r="B26" s="27">
        <v>16</v>
      </c>
      <c r="C26" s="28"/>
      <c r="D26" s="28"/>
      <c r="E26" s="28"/>
      <c r="F26" s="28"/>
      <c r="S26" s="17">
        <v>2017</v>
      </c>
      <c r="T26" s="18"/>
      <c r="U26" s="18"/>
      <c r="V26" s="18"/>
      <c r="W26" s="18"/>
      <c r="X26" s="18"/>
      <c r="Y26" s="18">
        <v>0.65</v>
      </c>
      <c r="Z26" s="18">
        <v>0.625</v>
      </c>
      <c r="AA26" s="18">
        <v>0.6</v>
      </c>
      <c r="AB26" s="18">
        <v>0.70000000000000007</v>
      </c>
      <c r="AC26" s="18">
        <v>0.86250000000000004</v>
      </c>
      <c r="AD26" s="18"/>
      <c r="AE26" s="18"/>
      <c r="AF26" s="19">
        <f t="shared" ref="AF26:AF29" si="0">AVERAGE(T26:AE26)</f>
        <v>0.6875</v>
      </c>
    </row>
    <row r="27" spans="2:32" ht="9.9499999999999993" customHeight="1">
      <c r="B27" s="29">
        <v>17</v>
      </c>
      <c r="C27" s="26"/>
      <c r="D27" s="26"/>
      <c r="E27" s="26"/>
      <c r="F27" s="26"/>
      <c r="S27" s="17">
        <v>2018</v>
      </c>
      <c r="T27" s="18"/>
      <c r="U27" s="18"/>
      <c r="V27" s="18"/>
      <c r="W27" s="18"/>
      <c r="X27" s="18"/>
      <c r="Y27" s="18">
        <v>0.67500000000000004</v>
      </c>
      <c r="Z27" s="18">
        <v>0.55000000000000004</v>
      </c>
      <c r="AA27" s="18">
        <v>0.49000000000000005</v>
      </c>
      <c r="AB27" s="18">
        <v>0.6</v>
      </c>
      <c r="AC27" s="18"/>
      <c r="AD27" s="18"/>
      <c r="AE27" s="18"/>
      <c r="AF27" s="19">
        <f t="shared" si="0"/>
        <v>0.57874999999999999</v>
      </c>
    </row>
    <row r="28" spans="2:32" ht="9.9499999999999993" customHeight="1">
      <c r="B28" s="27">
        <v>18</v>
      </c>
      <c r="C28" s="28"/>
      <c r="D28" s="28"/>
      <c r="E28" s="28"/>
      <c r="F28" s="28"/>
      <c r="G28" s="1"/>
      <c r="S28" s="17">
        <v>2019</v>
      </c>
      <c r="T28" s="18"/>
      <c r="U28" s="18"/>
      <c r="V28" s="18"/>
      <c r="W28" s="18"/>
      <c r="X28" s="18"/>
      <c r="Y28" s="18">
        <v>0.69999999999999984</v>
      </c>
      <c r="Z28" s="18">
        <v>0.625</v>
      </c>
      <c r="AA28" s="18">
        <v>0.65</v>
      </c>
      <c r="AB28" s="18">
        <v>0.6</v>
      </c>
      <c r="AC28" s="18">
        <v>0.64999999999999991</v>
      </c>
      <c r="AD28" s="18"/>
      <c r="AE28" s="18"/>
      <c r="AF28" s="19">
        <f t="shared" si="0"/>
        <v>0.64499999999999991</v>
      </c>
    </row>
    <row r="29" spans="2:32" ht="9.9499999999999993" customHeight="1">
      <c r="B29" s="29">
        <v>19</v>
      </c>
      <c r="C29" s="26"/>
      <c r="D29" s="26"/>
      <c r="E29" s="26"/>
      <c r="F29" s="26"/>
      <c r="S29" s="17">
        <v>2020</v>
      </c>
      <c r="T29" s="18"/>
      <c r="U29" s="18"/>
      <c r="V29" s="18"/>
      <c r="W29" s="18"/>
      <c r="X29" s="18"/>
      <c r="Y29" s="18">
        <v>0.80000000000000016</v>
      </c>
      <c r="Z29" s="18">
        <v>0.55999999999999994</v>
      </c>
      <c r="AA29" s="18">
        <v>0.57499999999999996</v>
      </c>
      <c r="AB29" s="18">
        <v>0.66249999999999998</v>
      </c>
      <c r="AC29" s="18">
        <v>1</v>
      </c>
      <c r="AD29" s="18"/>
      <c r="AE29" s="18"/>
      <c r="AF29" s="19">
        <f t="shared" si="0"/>
        <v>0.71950000000000003</v>
      </c>
    </row>
    <row r="30" spans="2:32" ht="9.9499999999999993" customHeight="1">
      <c r="B30" s="27">
        <v>20</v>
      </c>
      <c r="C30" s="28"/>
      <c r="D30" s="28"/>
      <c r="E30" s="28"/>
      <c r="F30" s="28"/>
      <c r="S30" s="17">
        <v>2021</v>
      </c>
      <c r="T30" s="18"/>
      <c r="U30" s="18"/>
      <c r="V30" s="18"/>
      <c r="W30" s="18"/>
      <c r="X30" s="18"/>
      <c r="Y30" s="18">
        <v>0.63333333333333341</v>
      </c>
      <c r="Z30" s="18">
        <v>0.61</v>
      </c>
      <c r="AA30" s="18">
        <v>0.6</v>
      </c>
      <c r="AB30" s="18">
        <v>0.72</v>
      </c>
      <c r="AC30" s="18">
        <v>0.9</v>
      </c>
      <c r="AD30" s="18"/>
      <c r="AE30" s="18"/>
      <c r="AF30" s="19">
        <f>AVERAGE(T30:AE30)</f>
        <v>0.69266666666666665</v>
      </c>
    </row>
    <row r="31" spans="2:32" ht="9.9499999999999993" customHeight="1">
      <c r="B31" s="29">
        <v>21</v>
      </c>
      <c r="C31" s="35" t="s">
        <v>26</v>
      </c>
      <c r="D31" s="35"/>
      <c r="E31" s="35"/>
      <c r="F31" s="35"/>
      <c r="S31" s="17">
        <v>2022</v>
      </c>
      <c r="T31" s="18"/>
      <c r="U31" s="18"/>
      <c r="V31" s="18"/>
      <c r="W31" s="18"/>
      <c r="X31" s="18"/>
      <c r="Y31" s="18">
        <v>0.96666666666666667</v>
      </c>
      <c r="Z31" s="18">
        <v>0.77500000000000002</v>
      </c>
      <c r="AA31" s="18">
        <v>0.6875</v>
      </c>
      <c r="AB31" s="18">
        <v>0.6</v>
      </c>
      <c r="AC31" s="18"/>
      <c r="AD31" s="18"/>
      <c r="AE31" s="18"/>
      <c r="AF31" s="19">
        <f>AVERAGE(T31:AE31)</f>
        <v>0.7572916666666667</v>
      </c>
    </row>
    <row r="32" spans="2:32" ht="9.9499999999999993" customHeight="1">
      <c r="B32" s="27">
        <v>22</v>
      </c>
      <c r="C32" s="34"/>
      <c r="D32" s="34"/>
      <c r="E32" s="34"/>
      <c r="F32" s="34"/>
      <c r="S32" s="17" t="s">
        <v>15</v>
      </c>
      <c r="T32" s="18"/>
      <c r="U32" s="18"/>
      <c r="V32" s="18"/>
      <c r="W32" s="18"/>
      <c r="X32" s="18"/>
      <c r="Y32" s="18">
        <f>MAX(Y26:Y31)</f>
        <v>0.96666666666666667</v>
      </c>
      <c r="Z32" s="18">
        <f t="shared" ref="Z32:AC32" si="1">MAX(Z26:Z31)</f>
        <v>0.77500000000000002</v>
      </c>
      <c r="AA32" s="18">
        <f>MAX(AA26:AA31)</f>
        <v>0.6875</v>
      </c>
      <c r="AB32" s="18">
        <f t="shared" si="1"/>
        <v>0.72</v>
      </c>
      <c r="AC32" s="18">
        <f t="shared" si="1"/>
        <v>1</v>
      </c>
      <c r="AD32" s="18"/>
      <c r="AE32" s="18"/>
      <c r="AF32" s="19">
        <f t="shared" ref="AF32:AF34" si="2">AVERAGE(T32:AE32)</f>
        <v>0.82983333333333342</v>
      </c>
    </row>
    <row r="33" spans="2:32" ht="9.9499999999999993" customHeight="1">
      <c r="B33" s="29">
        <v>23</v>
      </c>
      <c r="C33" s="26">
        <v>0.39516138875544599</v>
      </c>
      <c r="D33" s="26">
        <f>'[1]23'!$D$98</f>
        <v>0.75</v>
      </c>
      <c r="E33" s="26"/>
      <c r="F33" s="26">
        <f>'[1]23'!$G$98</f>
        <v>2.71</v>
      </c>
      <c r="S33" s="17" t="s">
        <v>16</v>
      </c>
      <c r="T33" s="18"/>
      <c r="U33" s="18"/>
      <c r="V33" s="18"/>
      <c r="W33" s="18"/>
      <c r="X33" s="18"/>
      <c r="Y33" s="18">
        <f>MIN(Y26:Y31)</f>
        <v>0.63333333333333341</v>
      </c>
      <c r="Z33" s="18">
        <f t="shared" ref="Z33:AC33" si="3">MIN(Z26:Z31)</f>
        <v>0.55000000000000004</v>
      </c>
      <c r="AA33" s="18">
        <f t="shared" si="3"/>
        <v>0.49000000000000005</v>
      </c>
      <c r="AB33" s="18">
        <f>MIN(AB26:AB31)</f>
        <v>0.6</v>
      </c>
      <c r="AC33" s="18">
        <f t="shared" si="3"/>
        <v>0.64999999999999991</v>
      </c>
      <c r="AD33" s="18"/>
      <c r="AE33" s="18"/>
      <c r="AF33" s="19">
        <f t="shared" si="2"/>
        <v>0.58466666666666667</v>
      </c>
    </row>
    <row r="34" spans="2:32" ht="9.9499999999999993" customHeight="1">
      <c r="B34" s="27">
        <v>24</v>
      </c>
      <c r="C34" s="28">
        <v>0.39516138875544599</v>
      </c>
      <c r="D34" s="28">
        <f>'[1]24'!$D$98</f>
        <v>0.6</v>
      </c>
      <c r="E34" s="28"/>
      <c r="F34" s="28">
        <f>'[1]24'!$G$98</f>
        <v>2.85</v>
      </c>
      <c r="S34" s="17" t="s">
        <v>17</v>
      </c>
      <c r="T34" s="18"/>
      <c r="U34" s="18"/>
      <c r="V34" s="18"/>
      <c r="W34" s="18"/>
      <c r="X34" s="18"/>
      <c r="Y34" s="18">
        <f>AVERAGE(Y26:Y31)</f>
        <v>0.73749999999999993</v>
      </c>
      <c r="Z34" s="18">
        <f t="shared" ref="Z34:AC34" si="4">AVERAGE(Z26:Z31)</f>
        <v>0.62416666666666665</v>
      </c>
      <c r="AA34" s="18">
        <f t="shared" si="4"/>
        <v>0.60041666666666671</v>
      </c>
      <c r="AB34" s="18">
        <f t="shared" si="4"/>
        <v>0.64708333333333334</v>
      </c>
      <c r="AC34" s="18">
        <f t="shared" si="4"/>
        <v>0.85312500000000002</v>
      </c>
      <c r="AD34" s="18"/>
      <c r="AE34" s="18"/>
      <c r="AF34" s="19">
        <f t="shared" si="2"/>
        <v>0.69245833333333329</v>
      </c>
    </row>
    <row r="35" spans="2:32" ht="9.9499999999999993" customHeight="1">
      <c r="B35" s="29">
        <v>25</v>
      </c>
      <c r="C35" s="26">
        <v>0.39516138875544599</v>
      </c>
      <c r="D35" s="26">
        <f>'[1]25'!$D$98</f>
        <v>0.6</v>
      </c>
      <c r="E35" s="26"/>
      <c r="F35" s="26">
        <f>'[1]25'!$G$98</f>
        <v>2.69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2:32" ht="9.9499999999999993" customHeight="1">
      <c r="B36" s="27">
        <v>26</v>
      </c>
      <c r="C36" s="28">
        <v>0.39516138875544599</v>
      </c>
      <c r="D36" s="28">
        <f>'[1]26'!$D$98</f>
        <v>0.6</v>
      </c>
      <c r="E36" s="28"/>
      <c r="F36" s="28">
        <f>'[1]26'!$G$98</f>
        <v>2.72</v>
      </c>
      <c r="S36" s="14" t="s">
        <v>1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2:32" ht="9.9499999999999993" customHeight="1">
      <c r="B37" s="25">
        <v>27</v>
      </c>
      <c r="C37" s="26">
        <v>0.39516138875544599</v>
      </c>
      <c r="D37" s="26">
        <f>'[1]27'!$D$98</f>
        <v>0.6</v>
      </c>
      <c r="E37" s="26"/>
      <c r="F37" s="26">
        <f>'[1]27'!$G$98</f>
        <v>2.44</v>
      </c>
      <c r="S37" s="15"/>
      <c r="T37" s="16" t="s">
        <v>2</v>
      </c>
      <c r="U37" s="16" t="s">
        <v>3</v>
      </c>
      <c r="V37" s="16" t="s">
        <v>4</v>
      </c>
      <c r="W37" s="16" t="s">
        <v>5</v>
      </c>
      <c r="X37" s="16" t="s">
        <v>6</v>
      </c>
      <c r="Y37" s="16" t="s">
        <v>7</v>
      </c>
      <c r="Z37" s="16" t="s">
        <v>8</v>
      </c>
      <c r="AA37" s="16" t="s">
        <v>9</v>
      </c>
      <c r="AB37" s="16" t="s">
        <v>10</v>
      </c>
      <c r="AC37" s="16" t="s">
        <v>11</v>
      </c>
      <c r="AD37" s="16" t="s">
        <v>12</v>
      </c>
      <c r="AE37" s="16" t="s">
        <v>13</v>
      </c>
      <c r="AF37" s="15"/>
    </row>
    <row r="38" spans="2:32" ht="9.9499999999999993" customHeight="1">
      <c r="B38" s="27">
        <v>28</v>
      </c>
      <c r="C38" s="28">
        <v>0.39516138875544599</v>
      </c>
      <c r="D38" s="28">
        <f>'[1]28'!$D$98</f>
        <v>0.7</v>
      </c>
      <c r="E38" s="28"/>
      <c r="F38" s="28">
        <f>'[1]28'!$G$98</f>
        <v>2.58</v>
      </c>
      <c r="S38" s="17" t="s">
        <v>18</v>
      </c>
      <c r="T38" s="18"/>
      <c r="U38" s="18"/>
      <c r="V38" s="18"/>
      <c r="W38" s="18"/>
      <c r="X38" s="18"/>
      <c r="Y38" s="18">
        <f>Y32</f>
        <v>0.96666666666666667</v>
      </c>
      <c r="Z38" s="18">
        <f t="shared" ref="Y38:AC40" si="5">Z32</f>
        <v>0.77500000000000002</v>
      </c>
      <c r="AA38" s="18">
        <f t="shared" si="5"/>
        <v>0.6875</v>
      </c>
      <c r="AB38" s="18">
        <f t="shared" si="5"/>
        <v>0.72</v>
      </c>
      <c r="AC38" s="18">
        <f t="shared" si="5"/>
        <v>1</v>
      </c>
      <c r="AD38" s="18"/>
      <c r="AE38" s="18"/>
      <c r="AF38" s="15"/>
    </row>
    <row r="39" spans="2:32" ht="9.9499999999999993" customHeight="1">
      <c r="B39" s="29">
        <v>29</v>
      </c>
      <c r="C39" s="26">
        <v>0.39516138875544599</v>
      </c>
      <c r="D39" s="26">
        <f>'[1]29'!$D$98</f>
        <v>0.6</v>
      </c>
      <c r="E39" s="26"/>
      <c r="F39" s="26">
        <f>'[1]29'!$G$98</f>
        <v>2.56</v>
      </c>
      <c r="S39" s="17"/>
      <c r="T39" s="18"/>
      <c r="U39" s="18"/>
      <c r="V39" s="18"/>
      <c r="W39" s="18"/>
      <c r="X39" s="18"/>
      <c r="Y39" s="18">
        <f t="shared" si="5"/>
        <v>0.63333333333333341</v>
      </c>
      <c r="Z39" s="18">
        <f t="shared" si="5"/>
        <v>0.55000000000000004</v>
      </c>
      <c r="AA39" s="18">
        <f t="shared" si="5"/>
        <v>0.49000000000000005</v>
      </c>
      <c r="AB39" s="18">
        <f t="shared" si="5"/>
        <v>0.6</v>
      </c>
      <c r="AC39" s="18">
        <f t="shared" si="5"/>
        <v>0.64999999999999991</v>
      </c>
      <c r="AD39" s="18"/>
      <c r="AE39" s="18"/>
      <c r="AF39" s="15"/>
    </row>
    <row r="40" spans="2:32" ht="9.9499999999999993" customHeight="1">
      <c r="B40" s="27">
        <v>30</v>
      </c>
      <c r="C40" s="28">
        <v>0.39516138875544599</v>
      </c>
      <c r="D40" s="28">
        <f>'[1]30'!$D$98</f>
        <v>0.75</v>
      </c>
      <c r="E40" s="28"/>
      <c r="F40" s="28">
        <f>'[1]30'!$G$98</f>
        <v>2.37</v>
      </c>
      <c r="S40" s="20" t="str">
        <f>S34</f>
        <v>Promedio 2017 - 2022</v>
      </c>
      <c r="T40" s="21"/>
      <c r="U40" s="21"/>
      <c r="V40" s="21"/>
      <c r="W40" s="21"/>
      <c r="X40" s="21"/>
      <c r="Y40" s="21">
        <f t="shared" si="5"/>
        <v>0.73749999999999993</v>
      </c>
      <c r="Z40" s="21">
        <f t="shared" si="5"/>
        <v>0.62416666666666665</v>
      </c>
      <c r="AA40" s="21">
        <f t="shared" si="5"/>
        <v>0.60041666666666671</v>
      </c>
      <c r="AB40" s="21">
        <f t="shared" si="5"/>
        <v>0.64708333333333334</v>
      </c>
      <c r="AC40" s="21">
        <f t="shared" si="5"/>
        <v>0.85312500000000002</v>
      </c>
      <c r="AD40" s="21"/>
      <c r="AE40" s="21"/>
      <c r="AF40" s="15"/>
    </row>
    <row r="41" spans="2:32" ht="9.9499999999999993" customHeight="1">
      <c r="B41" s="29">
        <v>31</v>
      </c>
      <c r="C41" s="26">
        <v>0.39516138875544599</v>
      </c>
      <c r="D41" s="26">
        <f>'[1]31'!$D$98</f>
        <v>0.75</v>
      </c>
      <c r="E41" s="26"/>
      <c r="F41" s="26">
        <f>'[1]31'!$G$98</f>
        <v>2.5099999999999998</v>
      </c>
      <c r="S41" s="17">
        <v>2023</v>
      </c>
      <c r="T41" s="22"/>
      <c r="U41" s="22"/>
      <c r="V41" s="22"/>
      <c r="W41" s="22"/>
      <c r="X41" s="22"/>
      <c r="Y41" s="22">
        <f>AVERAGE(D33:D36)</f>
        <v>0.63750000000000007</v>
      </c>
      <c r="Z41" s="22">
        <f>AVERAGE(D37:D40)</f>
        <v>0.66249999999999998</v>
      </c>
      <c r="AA41" s="22">
        <f>AVERAGE(D41:D45)</f>
        <v>0.79</v>
      </c>
      <c r="AB41" s="22">
        <f>AVERAGE(D46:D49)</f>
        <v>0.85000000000000009</v>
      </c>
      <c r="AC41" s="22"/>
      <c r="AD41" s="22"/>
      <c r="AE41" s="22"/>
      <c r="AF41" s="15"/>
    </row>
    <row r="42" spans="2:32" ht="9.9499999999999993" customHeight="1">
      <c r="B42" s="27">
        <v>32</v>
      </c>
      <c r="C42" s="28">
        <v>0.39516138875544599</v>
      </c>
      <c r="D42" s="28">
        <f>'[1]32'!$D$98</f>
        <v>0.8</v>
      </c>
      <c r="E42" s="28"/>
      <c r="F42" s="28">
        <f>'[1]32'!$G$98</f>
        <v>2.5099999999999998</v>
      </c>
    </row>
    <row r="43" spans="2:32" ht="9.9499999999999993" customHeight="1">
      <c r="B43" s="29">
        <v>33</v>
      </c>
      <c r="C43" s="26">
        <v>0.39516138875544599</v>
      </c>
      <c r="D43" s="26">
        <f>'[1]33'!$D$98</f>
        <v>0.8</v>
      </c>
      <c r="E43" s="26"/>
      <c r="F43" s="26">
        <f>'[1]33'!$G$98</f>
        <v>2.65</v>
      </c>
    </row>
    <row r="44" spans="2:32" ht="9.9499999999999993" customHeight="1">
      <c r="B44" s="27">
        <v>34</v>
      </c>
      <c r="C44" s="28">
        <v>0.39516138875544599</v>
      </c>
      <c r="D44" s="28">
        <f>'[1]34'!$D$98</f>
        <v>0.8</v>
      </c>
      <c r="E44" s="28"/>
      <c r="F44" s="28">
        <f>'[1]34'!$G$98</f>
        <v>2.4900000000000002</v>
      </c>
    </row>
    <row r="45" spans="2:32" ht="9.9499999999999993" customHeight="1">
      <c r="B45" s="29">
        <v>35</v>
      </c>
      <c r="C45" s="26">
        <v>0.39516138875544599</v>
      </c>
      <c r="D45" s="26">
        <f>'[1]35'!$D$98</f>
        <v>0.8</v>
      </c>
      <c r="E45" s="30"/>
      <c r="F45" s="26">
        <f>'[1]35'!$G$98</f>
        <v>2.4900000000000002</v>
      </c>
      <c r="S45" s="14" t="s">
        <v>25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2:32" ht="9.9499999999999993" customHeight="1">
      <c r="B46" s="27">
        <v>36</v>
      </c>
      <c r="C46" s="28">
        <v>0.39516138875544599</v>
      </c>
      <c r="D46" s="28">
        <f>'[1]36'!$D$98</f>
        <v>0.8</v>
      </c>
      <c r="E46" s="28"/>
      <c r="F46" s="28">
        <f>'[1]36'!$G$98</f>
        <v>2.54</v>
      </c>
      <c r="S46" s="15"/>
      <c r="T46" s="16" t="s">
        <v>2</v>
      </c>
      <c r="U46" s="16" t="s">
        <v>3</v>
      </c>
      <c r="V46" s="16" t="s">
        <v>4</v>
      </c>
      <c r="W46" s="16" t="s">
        <v>5</v>
      </c>
      <c r="X46" s="16" t="s">
        <v>6</v>
      </c>
      <c r="Y46" s="16" t="s">
        <v>7</v>
      </c>
      <c r="Z46" s="16" t="s">
        <v>8</v>
      </c>
      <c r="AA46" s="16" t="s">
        <v>9</v>
      </c>
      <c r="AB46" s="16" t="s">
        <v>10</v>
      </c>
      <c r="AC46" s="16" t="s">
        <v>11</v>
      </c>
      <c r="AD46" s="16" t="s">
        <v>12</v>
      </c>
      <c r="AE46" s="16" t="s">
        <v>13</v>
      </c>
      <c r="AF46" s="16" t="s">
        <v>14</v>
      </c>
    </row>
    <row r="47" spans="2:32" ht="9.9499999999999993" customHeight="1">
      <c r="B47" s="29">
        <v>37</v>
      </c>
      <c r="C47" s="26">
        <v>0.39516138875544599</v>
      </c>
      <c r="D47" s="26">
        <f>'[1]37'!$D$98</f>
        <v>1</v>
      </c>
      <c r="E47" s="26"/>
      <c r="F47" s="26">
        <f>'[1]37'!$G$98</f>
        <v>2.6</v>
      </c>
      <c r="S47" s="17">
        <v>2017</v>
      </c>
      <c r="T47" s="18"/>
      <c r="U47" s="18"/>
      <c r="V47" s="18"/>
      <c r="W47" s="18"/>
      <c r="X47" s="18"/>
      <c r="Y47" s="18">
        <v>1.8287500000000001</v>
      </c>
      <c r="Z47" s="18">
        <v>1.6405654761904762</v>
      </c>
      <c r="AA47" s="18">
        <v>1.7141170634920633</v>
      </c>
      <c r="AB47" s="18">
        <v>1.8144444444444445</v>
      </c>
      <c r="AC47" s="18">
        <v>1.9141875000000002</v>
      </c>
      <c r="AD47" s="18"/>
      <c r="AE47" s="18"/>
      <c r="AF47" s="19">
        <f t="shared" ref="AF47:AF55" si="6">AVERAGE(T47:AE47)</f>
        <v>1.7824128968253969</v>
      </c>
    </row>
    <row r="48" spans="2:32" ht="9.9499999999999993" customHeight="1">
      <c r="B48" s="27">
        <v>38</v>
      </c>
      <c r="C48" s="28">
        <v>0.39516138875544599</v>
      </c>
      <c r="D48" s="28">
        <f>'[1]38'!$D$98</f>
        <v>0.8</v>
      </c>
      <c r="E48" s="28"/>
      <c r="F48" s="28">
        <f>'[1]38'!$G$98</f>
        <v>2.66</v>
      </c>
      <c r="S48" s="17">
        <v>2018</v>
      </c>
      <c r="T48" s="18"/>
      <c r="U48" s="18"/>
      <c r="V48" s="18"/>
      <c r="W48" s="18"/>
      <c r="X48" s="18"/>
      <c r="Y48" s="18"/>
      <c r="Z48" s="18">
        <v>1.9639252136752134</v>
      </c>
      <c r="AA48" s="18">
        <v>1.803294871794872</v>
      </c>
      <c r="AB48" s="18">
        <v>1.8733717948717947</v>
      </c>
      <c r="AC48" s="18">
        <v>2.1722321428571427</v>
      </c>
      <c r="AD48" s="18"/>
      <c r="AE48" s="18"/>
      <c r="AF48" s="19">
        <f t="shared" si="6"/>
        <v>1.9532060057997556</v>
      </c>
    </row>
    <row r="49" spans="2:32" ht="9.9499999999999993" customHeight="1">
      <c r="B49" s="29">
        <v>39</v>
      </c>
      <c r="C49" s="26">
        <v>0.39516138875544599</v>
      </c>
      <c r="D49" s="26">
        <f>'[1]39'!$D$98</f>
        <v>0.8</v>
      </c>
      <c r="E49" s="26"/>
      <c r="F49" s="26">
        <f>'[1]39'!$G$98</f>
        <v>3.03</v>
      </c>
      <c r="S49" s="17">
        <v>2019</v>
      </c>
      <c r="T49" s="18"/>
      <c r="U49" s="18"/>
      <c r="V49" s="18"/>
      <c r="W49" s="18"/>
      <c r="X49" s="18"/>
      <c r="Y49" s="18"/>
      <c r="Z49" s="18">
        <v>2.139046245421246</v>
      </c>
      <c r="AA49" s="18">
        <v>2.0357006105006104</v>
      </c>
      <c r="AB49" s="18">
        <v>1.9617045454545454</v>
      </c>
      <c r="AC49" s="18">
        <v>1.9764743589743587</v>
      </c>
      <c r="AD49" s="18"/>
      <c r="AE49" s="18"/>
      <c r="AF49" s="19">
        <f t="shared" si="6"/>
        <v>2.0282314400876902</v>
      </c>
    </row>
    <row r="50" spans="2:32" ht="9.9499999999999993" customHeight="1">
      <c r="B50" s="27">
        <v>40</v>
      </c>
      <c r="C50" s="28">
        <v>0.39516138875544599</v>
      </c>
      <c r="D50" s="28"/>
      <c r="E50" s="28"/>
      <c r="F50" s="28">
        <f>'[1]40'!$G$98</f>
        <v>2.92</v>
      </c>
      <c r="S50" s="17">
        <v>2020</v>
      </c>
      <c r="T50" s="18"/>
      <c r="U50" s="18"/>
      <c r="V50" s="18"/>
      <c r="W50" s="18"/>
      <c r="X50" s="18"/>
      <c r="Y50" s="18"/>
      <c r="Z50" s="18">
        <v>2.3784119658119658</v>
      </c>
      <c r="AA50" s="18">
        <v>2.0506410256410255</v>
      </c>
      <c r="AB50" s="18">
        <v>1.9131794871794867</v>
      </c>
      <c r="AC50" s="18">
        <v>2.1259884615384612</v>
      </c>
      <c r="AD50" s="18"/>
      <c r="AE50" s="18"/>
      <c r="AF50" s="19">
        <f t="shared" si="6"/>
        <v>2.1170552350427347</v>
      </c>
    </row>
    <row r="51" spans="2:32" ht="9.9499999999999993" customHeight="1">
      <c r="B51" s="29">
        <v>41</v>
      </c>
      <c r="C51" s="26">
        <v>0.39516138875544599</v>
      </c>
      <c r="D51" s="26"/>
      <c r="E51" s="26"/>
      <c r="F51" s="26">
        <f>'[1]41'!$G$98</f>
        <v>3.1</v>
      </c>
      <c r="S51" s="17">
        <v>2021</v>
      </c>
      <c r="T51" s="18"/>
      <c r="U51" s="18"/>
      <c r="V51" s="18"/>
      <c r="W51" s="18"/>
      <c r="X51" s="18"/>
      <c r="Y51" s="18"/>
      <c r="Z51" s="18">
        <v>2.1857611994938537</v>
      </c>
      <c r="AA51" s="18">
        <v>1.9096683599419448</v>
      </c>
      <c r="AB51" s="18">
        <v>1.8937264150943396</v>
      </c>
      <c r="AC51" s="18">
        <v>1.8598519593613936</v>
      </c>
      <c r="AD51" s="18"/>
      <c r="AE51" s="18"/>
      <c r="AF51" s="19">
        <f t="shared" si="6"/>
        <v>1.9622519834728829</v>
      </c>
    </row>
    <row r="52" spans="2:32" ht="9.9499999999999993" customHeight="1">
      <c r="B52" s="27">
        <v>42</v>
      </c>
      <c r="C52" s="34"/>
      <c r="D52" s="34"/>
      <c r="E52" s="34"/>
      <c r="F52" s="34"/>
      <c r="S52" s="17">
        <v>2022</v>
      </c>
      <c r="T52" s="18"/>
      <c r="U52" s="18"/>
      <c r="V52" s="18"/>
      <c r="W52" s="18"/>
      <c r="X52" s="18"/>
      <c r="Y52" s="18">
        <v>2.84</v>
      </c>
      <c r="Z52" s="18">
        <v>2.6475</v>
      </c>
      <c r="AA52" s="18">
        <v>2.42</v>
      </c>
      <c r="AB52" s="18">
        <v>2.34</v>
      </c>
      <c r="AC52" s="18">
        <v>2.7549999999999999</v>
      </c>
      <c r="AD52" s="18"/>
      <c r="AE52" s="18"/>
      <c r="AF52" s="19">
        <f t="shared" si="6"/>
        <v>2.6004999999999994</v>
      </c>
    </row>
    <row r="53" spans="2:32" ht="9.9499999999999993" customHeight="1">
      <c r="B53" s="29">
        <v>43</v>
      </c>
      <c r="C53" s="35" t="s">
        <v>33</v>
      </c>
      <c r="D53" s="35"/>
      <c r="E53" s="35"/>
      <c r="F53" s="35"/>
      <c r="S53" s="17" t="s">
        <v>15</v>
      </c>
      <c r="T53" s="18"/>
      <c r="U53" s="18"/>
      <c r="V53" s="18"/>
      <c r="W53" s="18"/>
      <c r="X53" s="18"/>
      <c r="Y53" s="18">
        <f t="shared" ref="Y53:AC53" si="7">MAX(Y47:Y52)</f>
        <v>2.84</v>
      </c>
      <c r="Z53" s="18">
        <f t="shared" si="7"/>
        <v>2.6475</v>
      </c>
      <c r="AA53" s="18">
        <f t="shared" si="7"/>
        <v>2.42</v>
      </c>
      <c r="AB53" s="18">
        <f t="shared" si="7"/>
        <v>2.34</v>
      </c>
      <c r="AC53" s="18">
        <f t="shared" si="7"/>
        <v>2.7549999999999999</v>
      </c>
      <c r="AD53" s="18"/>
      <c r="AE53" s="18"/>
      <c r="AF53" s="19">
        <f t="shared" si="6"/>
        <v>2.6004999999999994</v>
      </c>
    </row>
    <row r="54" spans="2:32" ht="9.9499999999999993" customHeight="1">
      <c r="B54" s="27">
        <v>44</v>
      </c>
      <c r="C54" s="28"/>
      <c r="D54" s="28"/>
      <c r="E54" s="28"/>
      <c r="F54" s="28"/>
      <c r="S54" s="17" t="s">
        <v>16</v>
      </c>
      <c r="T54" s="18"/>
      <c r="U54" s="18"/>
      <c r="V54" s="18"/>
      <c r="W54" s="18"/>
      <c r="X54" s="18"/>
      <c r="Y54" s="18">
        <f t="shared" ref="Y54:AC54" si="8">MIN(Y47:Y52)</f>
        <v>1.8287500000000001</v>
      </c>
      <c r="Z54" s="18">
        <f t="shared" si="8"/>
        <v>1.6405654761904762</v>
      </c>
      <c r="AA54" s="18">
        <f t="shared" si="8"/>
        <v>1.7141170634920633</v>
      </c>
      <c r="AB54" s="18">
        <f t="shared" si="8"/>
        <v>1.8144444444444445</v>
      </c>
      <c r="AC54" s="18">
        <f t="shared" si="8"/>
        <v>1.8598519593613936</v>
      </c>
      <c r="AD54" s="18"/>
      <c r="AE54" s="18"/>
      <c r="AF54" s="19">
        <f t="shared" si="6"/>
        <v>1.7715457886976753</v>
      </c>
    </row>
    <row r="55" spans="2:32" ht="9.9499999999999993" customHeight="1">
      <c r="B55" s="29">
        <v>45</v>
      </c>
      <c r="C55" s="26"/>
      <c r="D55" s="26"/>
      <c r="E55" s="26"/>
      <c r="F55" s="26"/>
      <c r="S55" s="17" t="s">
        <v>17</v>
      </c>
      <c r="T55" s="18"/>
      <c r="U55" s="18"/>
      <c r="V55" s="18"/>
      <c r="W55" s="18"/>
      <c r="X55" s="18"/>
      <c r="Y55" s="18">
        <f t="shared" ref="Y55:AC55" si="9">AVERAGE(Y47:Y52)</f>
        <v>2.3343750000000001</v>
      </c>
      <c r="Z55" s="18">
        <f>AVERAGE(Z47:Z52)</f>
        <v>2.1592016834321259</v>
      </c>
      <c r="AA55" s="18">
        <f t="shared" si="9"/>
        <v>1.9889036552284194</v>
      </c>
      <c r="AB55" s="18">
        <f t="shared" si="9"/>
        <v>1.9660711145074352</v>
      </c>
      <c r="AC55" s="18">
        <f t="shared" si="9"/>
        <v>2.1339557371218927</v>
      </c>
      <c r="AD55" s="18"/>
      <c r="AE55" s="18"/>
      <c r="AF55" s="19">
        <f t="shared" si="6"/>
        <v>2.1165014380579747</v>
      </c>
    </row>
    <row r="56" spans="2:32" ht="9.9499999999999993" customHeight="1">
      <c r="B56" s="27">
        <v>46</v>
      </c>
      <c r="C56" s="28"/>
      <c r="D56" s="28"/>
      <c r="E56" s="28"/>
      <c r="F56" s="28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2:32" ht="9.9499999999999993" customHeight="1">
      <c r="B57" s="29">
        <v>47</v>
      </c>
      <c r="C57" s="26"/>
      <c r="D57" s="26"/>
      <c r="E57" s="26"/>
      <c r="F57" s="26"/>
      <c r="S57" s="14" t="s">
        <v>1</v>
      </c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2:32" ht="9.9499999999999993" customHeight="1">
      <c r="B58" s="27">
        <v>48</v>
      </c>
      <c r="C58" s="28"/>
      <c r="D58" s="28"/>
      <c r="E58" s="28"/>
      <c r="F58" s="28"/>
      <c r="S58" s="15"/>
      <c r="T58" s="16" t="s">
        <v>2</v>
      </c>
      <c r="U58" s="16" t="s">
        <v>3</v>
      </c>
      <c r="V58" s="16" t="s">
        <v>4</v>
      </c>
      <c r="W58" s="16" t="s">
        <v>5</v>
      </c>
      <c r="X58" s="16" t="s">
        <v>6</v>
      </c>
      <c r="Y58" s="16" t="s">
        <v>7</v>
      </c>
      <c r="Z58" s="16" t="s">
        <v>8</v>
      </c>
      <c r="AA58" s="16" t="s">
        <v>9</v>
      </c>
      <c r="AB58" s="16" t="s">
        <v>10</v>
      </c>
      <c r="AC58" s="16" t="s">
        <v>11</v>
      </c>
      <c r="AD58" s="16" t="s">
        <v>12</v>
      </c>
      <c r="AE58" s="16" t="s">
        <v>13</v>
      </c>
      <c r="AF58" s="15"/>
    </row>
    <row r="59" spans="2:32" ht="9.9499999999999993" customHeight="1">
      <c r="B59" s="29">
        <v>49</v>
      </c>
      <c r="C59" s="26"/>
      <c r="D59" s="26"/>
      <c r="E59" s="26"/>
      <c r="F59" s="26"/>
      <c r="S59" s="17" t="s">
        <v>18</v>
      </c>
      <c r="T59" s="18"/>
      <c r="U59" s="18"/>
      <c r="V59" s="18"/>
      <c r="W59" s="18"/>
      <c r="X59" s="18"/>
      <c r="Y59" s="18">
        <f t="shared" ref="Y59:AC61" si="10">Y53</f>
        <v>2.84</v>
      </c>
      <c r="Z59" s="18">
        <f t="shared" si="10"/>
        <v>2.6475</v>
      </c>
      <c r="AA59" s="18">
        <f t="shared" si="10"/>
        <v>2.42</v>
      </c>
      <c r="AB59" s="18">
        <f t="shared" si="10"/>
        <v>2.34</v>
      </c>
      <c r="AC59" s="18">
        <f t="shared" si="10"/>
        <v>2.7549999999999999</v>
      </c>
      <c r="AD59" s="18"/>
      <c r="AE59" s="18"/>
      <c r="AF59" s="15"/>
    </row>
    <row r="60" spans="2:32" ht="9.9499999999999993" customHeight="1">
      <c r="B60" s="27">
        <v>50</v>
      </c>
      <c r="C60" s="28"/>
      <c r="D60" s="28"/>
      <c r="E60" s="28"/>
      <c r="F60" s="28"/>
      <c r="S60" s="17"/>
      <c r="T60" s="18"/>
      <c r="U60" s="18"/>
      <c r="V60" s="18"/>
      <c r="W60" s="18"/>
      <c r="X60" s="18"/>
      <c r="Y60" s="18">
        <f t="shared" si="10"/>
        <v>1.8287500000000001</v>
      </c>
      <c r="Z60" s="18">
        <f t="shared" si="10"/>
        <v>1.6405654761904762</v>
      </c>
      <c r="AA60" s="18">
        <f t="shared" si="10"/>
        <v>1.7141170634920633</v>
      </c>
      <c r="AB60" s="18">
        <f t="shared" si="10"/>
        <v>1.8144444444444445</v>
      </c>
      <c r="AC60" s="18">
        <f t="shared" si="10"/>
        <v>1.8598519593613936</v>
      </c>
      <c r="AD60" s="18"/>
      <c r="AE60" s="18"/>
      <c r="AF60" s="15"/>
    </row>
    <row r="61" spans="2:32" ht="9.9499999999999993" customHeight="1">
      <c r="B61" s="29">
        <v>51</v>
      </c>
      <c r="C61" s="26"/>
      <c r="D61" s="26"/>
      <c r="E61" s="26"/>
      <c r="F61" s="26"/>
      <c r="S61" s="20" t="str">
        <f>S55</f>
        <v>Promedio 2017 - 2022</v>
      </c>
      <c r="T61" s="21"/>
      <c r="U61" s="21"/>
      <c r="V61" s="21"/>
      <c r="W61" s="21"/>
      <c r="X61" s="21"/>
      <c r="Y61" s="21">
        <f t="shared" si="10"/>
        <v>2.3343750000000001</v>
      </c>
      <c r="Z61" s="21">
        <f t="shared" si="10"/>
        <v>2.1592016834321259</v>
      </c>
      <c r="AA61" s="21">
        <f t="shared" si="10"/>
        <v>1.9889036552284194</v>
      </c>
      <c r="AB61" s="21">
        <f t="shared" si="10"/>
        <v>1.9660711145074352</v>
      </c>
      <c r="AC61" s="21">
        <f t="shared" si="10"/>
        <v>2.1339557371218927</v>
      </c>
      <c r="AD61" s="21"/>
      <c r="AE61" s="21"/>
      <c r="AF61" s="15"/>
    </row>
    <row r="62" spans="2:32" ht="9.9499999999999993" customHeight="1">
      <c r="B62" s="27">
        <v>52</v>
      </c>
      <c r="C62" s="28"/>
      <c r="D62" s="28"/>
      <c r="E62" s="28"/>
      <c r="F62" s="28"/>
      <c r="S62" s="17">
        <v>2023</v>
      </c>
      <c r="T62" s="22"/>
      <c r="U62" s="22"/>
      <c r="V62" s="22"/>
      <c r="W62" s="22"/>
      <c r="X62" s="22"/>
      <c r="Y62" s="22">
        <f>AVERAGE(F33:F36)</f>
        <v>2.7425000000000002</v>
      </c>
      <c r="Z62" s="22">
        <f>AVERAGE(F37:F40)</f>
        <v>2.4874999999999998</v>
      </c>
      <c r="AA62" s="22">
        <f>AVERAGE(F41:F45)</f>
        <v>2.5300000000000002</v>
      </c>
      <c r="AB62" s="22">
        <f>AVERAGE(F46:F49)</f>
        <v>2.7075</v>
      </c>
      <c r="AC62" s="22">
        <f>AVERAGE(F50:F53)</f>
        <v>3.01</v>
      </c>
      <c r="AD62" s="22"/>
      <c r="AE62" s="22"/>
      <c r="AF62" s="15"/>
    </row>
    <row r="63" spans="2:32" ht="15.75" customHeight="1">
      <c r="B63"/>
      <c r="C63"/>
      <c r="D63"/>
      <c r="E63"/>
      <c r="F63"/>
    </row>
    <row r="64" spans="2:32">
      <c r="B64"/>
      <c r="C64"/>
      <c r="D64"/>
      <c r="E64"/>
      <c r="F64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2:31">
      <c r="B65"/>
      <c r="C65"/>
      <c r="D65"/>
      <c r="E65"/>
      <c r="F65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2:31">
      <c r="B66"/>
      <c r="C66"/>
      <c r="D66"/>
      <c r="E66"/>
      <c r="F66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2:31">
      <c r="B67"/>
      <c r="C67"/>
      <c r="D67"/>
      <c r="E67"/>
      <c r="F67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2:31">
      <c r="B68"/>
      <c r="C68"/>
      <c r="D68"/>
      <c r="E68"/>
      <c r="F68"/>
      <c r="R68" s="12" t="e">
        <f t="shared" ref="R68:R99" si="11">(D11-C11)/C11</f>
        <v>#DIV/0!</v>
      </c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2:31">
      <c r="B69"/>
      <c r="C69"/>
      <c r="D69"/>
      <c r="E69"/>
      <c r="F69"/>
      <c r="R69" s="12" t="e">
        <f t="shared" si="11"/>
        <v>#DIV/0!</v>
      </c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2:31">
      <c r="B70"/>
      <c r="C70"/>
      <c r="D70"/>
      <c r="E70"/>
      <c r="F70"/>
      <c r="R70" s="12" t="e">
        <f t="shared" si="11"/>
        <v>#DIV/0!</v>
      </c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2:31">
      <c r="R71" s="12" t="e">
        <f t="shared" si="11"/>
        <v>#DIV/0!</v>
      </c>
      <c r="S71" s="23"/>
    </row>
    <row r="72" spans="2:31">
      <c r="R72" s="12" t="e">
        <f t="shared" si="11"/>
        <v>#DIV/0!</v>
      </c>
      <c r="S72" s="23"/>
    </row>
    <row r="73" spans="2:31">
      <c r="R73" s="12" t="e">
        <f t="shared" si="11"/>
        <v>#DIV/0!</v>
      </c>
      <c r="S73" s="23"/>
    </row>
    <row r="74" spans="2:31">
      <c r="R74" s="12" t="e">
        <f t="shared" si="11"/>
        <v>#DIV/0!</v>
      </c>
    </row>
    <row r="75" spans="2:31">
      <c r="R75" s="12" t="e">
        <f t="shared" si="11"/>
        <v>#DIV/0!</v>
      </c>
    </row>
    <row r="76" spans="2:31">
      <c r="R76" s="12" t="e">
        <f t="shared" si="11"/>
        <v>#DIV/0!</v>
      </c>
    </row>
    <row r="77" spans="2:31">
      <c r="R77" s="12" t="e">
        <f t="shared" si="11"/>
        <v>#DIV/0!</v>
      </c>
    </row>
    <row r="78" spans="2:31">
      <c r="R78" s="12" t="e">
        <f t="shared" si="11"/>
        <v>#DIV/0!</v>
      </c>
    </row>
    <row r="79" spans="2:31">
      <c r="R79" s="12" t="e">
        <f t="shared" si="11"/>
        <v>#DIV/0!</v>
      </c>
    </row>
    <row r="80" spans="2:31">
      <c r="R80" s="12" t="e">
        <f t="shared" si="11"/>
        <v>#DIV/0!</v>
      </c>
    </row>
    <row r="81" spans="18:18">
      <c r="R81" s="12" t="e">
        <f t="shared" si="11"/>
        <v>#DIV/0!</v>
      </c>
    </row>
    <row r="82" spans="18:18">
      <c r="R82" s="12" t="e">
        <f t="shared" si="11"/>
        <v>#DIV/0!</v>
      </c>
    </row>
    <row r="83" spans="18:18">
      <c r="R83" s="12" t="e">
        <f t="shared" si="11"/>
        <v>#DIV/0!</v>
      </c>
    </row>
    <row r="84" spans="18:18">
      <c r="R84" s="12" t="e">
        <f t="shared" si="11"/>
        <v>#DIV/0!</v>
      </c>
    </row>
    <row r="85" spans="18:18">
      <c r="R85" s="12" t="e">
        <f t="shared" si="11"/>
        <v>#DIV/0!</v>
      </c>
    </row>
    <row r="86" spans="18:18">
      <c r="R86" s="12" t="e">
        <f t="shared" si="11"/>
        <v>#DIV/0!</v>
      </c>
    </row>
    <row r="87" spans="18:18">
      <c r="R87" s="12" t="e">
        <f t="shared" si="11"/>
        <v>#DIV/0!</v>
      </c>
    </row>
    <row r="88" spans="18:18">
      <c r="R88" s="12" t="e">
        <f>(D31-#REF!)/#REF!</f>
        <v>#REF!</v>
      </c>
    </row>
    <row r="89" spans="18:18">
      <c r="R89" s="12" t="e">
        <f>(D32-#REF!)/#REF!</f>
        <v>#REF!</v>
      </c>
    </row>
    <row r="90" spans="18:18">
      <c r="R90" s="12">
        <f t="shared" si="11"/>
        <v>0.89795871090065793</v>
      </c>
    </row>
    <row r="91" spans="18:18">
      <c r="R91" s="12">
        <f t="shared" si="11"/>
        <v>0.51836696872052623</v>
      </c>
    </row>
    <row r="92" spans="18:18">
      <c r="R92" s="12">
        <f t="shared" si="11"/>
        <v>0.51836696872052623</v>
      </c>
    </row>
    <row r="93" spans="18:18">
      <c r="R93" s="12">
        <f t="shared" si="11"/>
        <v>0.51836696872052623</v>
      </c>
    </row>
    <row r="94" spans="18:18">
      <c r="R94" s="12">
        <f t="shared" si="11"/>
        <v>0.51836696872052623</v>
      </c>
    </row>
    <row r="95" spans="18:18">
      <c r="R95" s="12">
        <f t="shared" si="11"/>
        <v>0.77142813017394729</v>
      </c>
    </row>
    <row r="96" spans="18:18">
      <c r="R96" s="12">
        <f t="shared" si="11"/>
        <v>0.51836696872052623</v>
      </c>
    </row>
    <row r="97" spans="18:18">
      <c r="R97" s="12">
        <f t="shared" si="11"/>
        <v>0.89795871090065793</v>
      </c>
    </row>
    <row r="98" spans="18:18">
      <c r="R98" s="12">
        <f t="shared" si="11"/>
        <v>0.89795871090065793</v>
      </c>
    </row>
    <row r="99" spans="18:18">
      <c r="R99" s="12">
        <f t="shared" si="11"/>
        <v>1.0244892916273685</v>
      </c>
    </row>
    <row r="100" spans="18:18">
      <c r="R100" s="12">
        <f t="shared" ref="R100:R117" si="12">(D43-C43)/C43</f>
        <v>1.0244892916273685</v>
      </c>
    </row>
    <row r="101" spans="18:18">
      <c r="R101" s="12">
        <f t="shared" si="12"/>
        <v>1.0244892916273685</v>
      </c>
    </row>
    <row r="102" spans="18:18">
      <c r="R102" s="12">
        <f t="shared" si="12"/>
        <v>1.0244892916273685</v>
      </c>
    </row>
    <row r="103" spans="18:18">
      <c r="R103" s="12">
        <f t="shared" si="12"/>
        <v>1.0244892916273685</v>
      </c>
    </row>
    <row r="104" spans="18:18">
      <c r="R104" s="12">
        <f t="shared" si="12"/>
        <v>1.5306116145342108</v>
      </c>
    </row>
    <row r="105" spans="18:18">
      <c r="R105" s="12">
        <f t="shared" si="12"/>
        <v>1.0244892916273685</v>
      </c>
    </row>
    <row r="106" spans="18:18">
      <c r="R106" s="12">
        <f t="shared" si="12"/>
        <v>1.0244892916273685</v>
      </c>
    </row>
    <row r="107" spans="18:18">
      <c r="R107" s="12">
        <f t="shared" si="12"/>
        <v>-1</v>
      </c>
    </row>
    <row r="108" spans="18:18">
      <c r="R108" s="12">
        <f t="shared" si="12"/>
        <v>-1</v>
      </c>
    </row>
    <row r="109" spans="18:18">
      <c r="R109" s="12" t="e">
        <f>(C52-#REF!)/#REF!</f>
        <v>#REF!</v>
      </c>
    </row>
    <row r="110" spans="18:18">
      <c r="R110" s="12" t="e">
        <f>(C53-#REF!)/#REF!</f>
        <v>#VALUE!</v>
      </c>
    </row>
    <row r="111" spans="18:18">
      <c r="R111" s="12" t="e">
        <f t="shared" si="12"/>
        <v>#DIV/0!</v>
      </c>
    </row>
    <row r="112" spans="18:18">
      <c r="R112" s="12" t="e">
        <f t="shared" si="12"/>
        <v>#DIV/0!</v>
      </c>
    </row>
    <row r="113" spans="18:18">
      <c r="R113" s="12" t="e">
        <f t="shared" si="12"/>
        <v>#DIV/0!</v>
      </c>
    </row>
    <row r="114" spans="18:18">
      <c r="R114" s="12" t="e">
        <f t="shared" si="12"/>
        <v>#DIV/0!</v>
      </c>
    </row>
    <row r="115" spans="18:18">
      <c r="R115" s="12" t="e">
        <f t="shared" si="12"/>
        <v>#DIV/0!</v>
      </c>
    </row>
    <row r="116" spans="18:18">
      <c r="R116" s="12" t="e">
        <f t="shared" si="12"/>
        <v>#DIV/0!</v>
      </c>
    </row>
    <row r="117" spans="18:18">
      <c r="R117" s="12" t="e">
        <f t="shared" si="12"/>
        <v>#DIV/0!</v>
      </c>
    </row>
  </sheetData>
  <mergeCells count="8">
    <mergeCell ref="B6:L6"/>
    <mergeCell ref="B7:L8"/>
    <mergeCell ref="C32:F32"/>
    <mergeCell ref="C53:F53"/>
    <mergeCell ref="C31:F31"/>
    <mergeCell ref="C52:F52"/>
    <mergeCell ref="B9:B10"/>
    <mergeCell ref="C10:F10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7"/>
  <sheetViews>
    <sheetView showGridLines="0" tabSelected="1" zoomScale="130" zoomScaleNormal="130" zoomScaleSheetLayoutView="130" workbookViewId="0">
      <selection activeCell="R91" sqref="R91:R103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0" customWidth="1"/>
    <col min="15" max="17" width="6.42578125" style="11" customWidth="1"/>
    <col min="18" max="18" width="11.42578125" style="12" customWidth="1"/>
    <col min="19" max="32" width="11.42578125" style="11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/>
    <row r="6" spans="2:36" s="5" customFormat="1" ht="26.25" customHeight="1">
      <c r="B6" s="32" t="s">
        <v>28</v>
      </c>
      <c r="C6" s="32"/>
      <c r="D6" s="32"/>
      <c r="E6" s="32"/>
      <c r="F6" s="32"/>
      <c r="G6" s="32"/>
      <c r="H6" s="32"/>
      <c r="I6" s="32"/>
      <c r="J6" s="32"/>
      <c r="K6" s="32"/>
      <c r="L6" s="32"/>
      <c r="N6" s="13"/>
      <c r="O6" s="11"/>
      <c r="P6" s="11"/>
      <c r="Q6" s="11"/>
      <c r="R6" s="12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9"/>
      <c r="AH6" s="9"/>
      <c r="AI6" s="9"/>
      <c r="AJ6" s="9"/>
    </row>
    <row r="7" spans="2:36" ht="21.75" customHeight="1">
      <c r="B7" s="33" t="s">
        <v>32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36" ht="21.75" customHeight="1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2:36" ht="32.25" customHeight="1">
      <c r="B9" s="36" t="s">
        <v>0</v>
      </c>
      <c r="C9" s="7" t="s">
        <v>19</v>
      </c>
      <c r="D9" s="7" t="s">
        <v>20</v>
      </c>
      <c r="E9" s="7" t="s">
        <v>21</v>
      </c>
      <c r="F9" s="8" t="s">
        <v>22</v>
      </c>
    </row>
    <row r="10" spans="2:36" ht="12.75" customHeight="1">
      <c r="B10" s="36"/>
      <c r="C10" s="37" t="s">
        <v>24</v>
      </c>
      <c r="D10" s="37"/>
      <c r="E10" s="37"/>
      <c r="F10" s="38"/>
    </row>
    <row r="11" spans="2:36" ht="9.9499999999999993" customHeight="1">
      <c r="B11" s="25">
        <v>1</v>
      </c>
      <c r="C11" s="26"/>
      <c r="D11" s="26"/>
      <c r="E11" s="26"/>
      <c r="F11" s="26"/>
    </row>
    <row r="12" spans="2:36" ht="9.9499999999999993" customHeight="1">
      <c r="B12" s="27">
        <v>2</v>
      </c>
      <c r="C12" s="28"/>
      <c r="D12" s="28"/>
      <c r="E12" s="28"/>
      <c r="F12" s="28"/>
    </row>
    <row r="13" spans="2:36" ht="9.9499999999999993" customHeight="1">
      <c r="B13" s="29">
        <v>3</v>
      </c>
      <c r="C13" s="26"/>
      <c r="D13" s="26"/>
      <c r="E13" s="26"/>
      <c r="F13" s="26"/>
    </row>
    <row r="14" spans="2:36" ht="9.9499999999999993" customHeight="1">
      <c r="B14" s="27">
        <v>4</v>
      </c>
      <c r="C14" s="28"/>
      <c r="D14" s="28"/>
      <c r="E14" s="28"/>
      <c r="F14" s="28"/>
    </row>
    <row r="15" spans="2:36" ht="9.9499999999999993" customHeight="1">
      <c r="B15" s="29">
        <v>5</v>
      </c>
      <c r="C15" s="26"/>
      <c r="D15" s="26"/>
      <c r="E15" s="26"/>
      <c r="F15" s="26"/>
    </row>
    <row r="16" spans="2:36" ht="9.9499999999999993" customHeight="1">
      <c r="B16" s="27">
        <v>6</v>
      </c>
      <c r="C16" s="28"/>
      <c r="D16" s="28"/>
      <c r="E16" s="28"/>
      <c r="F16" s="28"/>
    </row>
    <row r="17" spans="2:32" ht="9.9499999999999993" customHeight="1">
      <c r="B17" s="29">
        <v>7</v>
      </c>
      <c r="C17" s="26"/>
      <c r="D17" s="26"/>
      <c r="E17" s="26"/>
      <c r="F17" s="26"/>
    </row>
    <row r="18" spans="2:32" ht="9.9499999999999993" customHeight="1">
      <c r="B18" s="27">
        <v>8</v>
      </c>
      <c r="C18" s="28"/>
      <c r="D18" s="28"/>
      <c r="E18" s="28"/>
      <c r="F18" s="28"/>
    </row>
    <row r="19" spans="2:32" ht="9.9499999999999993" customHeight="1">
      <c r="B19" s="29">
        <v>9</v>
      </c>
      <c r="C19" s="26"/>
      <c r="D19" s="26"/>
      <c r="E19" s="26"/>
      <c r="F19" s="26"/>
    </row>
    <row r="20" spans="2:32" ht="9.9499999999999993" customHeight="1">
      <c r="B20" s="27">
        <v>10</v>
      </c>
      <c r="C20" s="28"/>
      <c r="D20" s="28"/>
      <c r="E20" s="28"/>
      <c r="F20" s="28"/>
    </row>
    <row r="21" spans="2:32" ht="9.9499999999999993" customHeight="1">
      <c r="B21" s="29">
        <v>11</v>
      </c>
      <c r="C21" s="26"/>
      <c r="D21" s="26"/>
      <c r="E21" s="26"/>
      <c r="F21" s="26"/>
    </row>
    <row r="22" spans="2:32" ht="9.9499999999999993" customHeight="1">
      <c r="B22" s="27">
        <v>12</v>
      </c>
      <c r="C22" s="28"/>
      <c r="D22" s="28"/>
      <c r="E22" s="28"/>
      <c r="F22" s="28"/>
    </row>
    <row r="23" spans="2:32" ht="9.9499999999999993" customHeight="1">
      <c r="B23" s="29">
        <v>13</v>
      </c>
      <c r="C23" s="26"/>
      <c r="D23" s="26"/>
      <c r="E23" s="26"/>
      <c r="F23" s="26"/>
    </row>
    <row r="24" spans="2:32" ht="9.9499999999999993" customHeight="1">
      <c r="B24" s="27">
        <v>14</v>
      </c>
      <c r="C24" s="28"/>
      <c r="D24" s="28"/>
      <c r="E24" s="28"/>
      <c r="F24" s="28"/>
      <c r="S24" s="14" t="s">
        <v>30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2:32" ht="9.9499999999999993" customHeight="1">
      <c r="B25" s="29">
        <v>15</v>
      </c>
      <c r="C25" s="26"/>
      <c r="D25" s="26"/>
      <c r="E25" s="26"/>
      <c r="F25" s="26"/>
      <c r="S25" s="15"/>
      <c r="T25" s="16" t="s">
        <v>2</v>
      </c>
      <c r="U25" s="16" t="s">
        <v>3</v>
      </c>
      <c r="V25" s="16" t="s">
        <v>4</v>
      </c>
      <c r="W25" s="16" t="s">
        <v>5</v>
      </c>
      <c r="X25" s="16" t="s">
        <v>6</v>
      </c>
      <c r="Y25" s="16" t="s">
        <v>7</v>
      </c>
      <c r="Z25" s="16" t="s">
        <v>8</v>
      </c>
      <c r="AA25" s="16" t="s">
        <v>9</v>
      </c>
      <c r="AB25" s="16" t="s">
        <v>10</v>
      </c>
      <c r="AC25" s="16" t="s">
        <v>11</v>
      </c>
      <c r="AD25" s="16" t="s">
        <v>12</v>
      </c>
      <c r="AE25" s="16" t="s">
        <v>13</v>
      </c>
      <c r="AF25" s="16" t="s">
        <v>14</v>
      </c>
    </row>
    <row r="26" spans="2:32" ht="9.9499999999999993" customHeight="1">
      <c r="B26" s="27">
        <v>16</v>
      </c>
      <c r="C26" s="28"/>
      <c r="D26" s="28"/>
      <c r="E26" s="28"/>
      <c r="F26" s="28"/>
      <c r="S26" s="17">
        <v>2017</v>
      </c>
      <c r="T26" s="18"/>
      <c r="U26" s="18"/>
      <c r="V26" s="18"/>
      <c r="W26" s="18"/>
      <c r="X26" s="18"/>
      <c r="Y26" s="18">
        <v>0.65</v>
      </c>
      <c r="Z26" s="18">
        <v>0.625</v>
      </c>
      <c r="AA26" s="18">
        <v>0.6</v>
      </c>
      <c r="AB26" s="18">
        <v>0.70000000000000007</v>
      </c>
      <c r="AC26" s="18">
        <v>0.86250000000000004</v>
      </c>
      <c r="AD26" s="18"/>
      <c r="AE26" s="18"/>
      <c r="AF26" s="19">
        <f t="shared" ref="AF26:AF29" si="0">AVERAGE(T26:AE26)</f>
        <v>0.6875</v>
      </c>
    </row>
    <row r="27" spans="2:32" ht="9.9499999999999993" customHeight="1">
      <c r="B27" s="29">
        <v>17</v>
      </c>
      <c r="C27" s="26"/>
      <c r="D27" s="26"/>
      <c r="E27" s="26"/>
      <c r="F27" s="26"/>
      <c r="S27" s="17">
        <v>2018</v>
      </c>
      <c r="T27" s="18"/>
      <c r="U27" s="18"/>
      <c r="V27" s="18"/>
      <c r="W27" s="18"/>
      <c r="X27" s="18"/>
      <c r="Y27" s="18">
        <v>0.67500000000000004</v>
      </c>
      <c r="Z27" s="18">
        <v>0.55000000000000004</v>
      </c>
      <c r="AA27" s="18">
        <v>0.49000000000000005</v>
      </c>
      <c r="AB27" s="18">
        <v>0.6</v>
      </c>
      <c r="AC27" s="18"/>
      <c r="AD27" s="18"/>
      <c r="AE27" s="18"/>
      <c r="AF27" s="19">
        <f t="shared" si="0"/>
        <v>0.57874999999999999</v>
      </c>
    </row>
    <row r="28" spans="2:32" ht="9.9499999999999993" customHeight="1">
      <c r="B28" s="27">
        <v>18</v>
      </c>
      <c r="C28" s="28"/>
      <c r="D28" s="28"/>
      <c r="E28" s="28"/>
      <c r="F28" s="28"/>
      <c r="G28" s="1"/>
      <c r="S28" s="17">
        <v>2019</v>
      </c>
      <c r="T28" s="18"/>
      <c r="U28" s="18"/>
      <c r="V28" s="18"/>
      <c r="W28" s="18"/>
      <c r="X28" s="18"/>
      <c r="Y28" s="18">
        <v>0.69999999999999984</v>
      </c>
      <c r="Z28" s="18">
        <v>0.625</v>
      </c>
      <c r="AA28" s="18">
        <v>0.65</v>
      </c>
      <c r="AB28" s="18">
        <v>0.6</v>
      </c>
      <c r="AC28" s="18">
        <v>0.64999999999999991</v>
      </c>
      <c r="AD28" s="18"/>
      <c r="AE28" s="18"/>
      <c r="AF28" s="19">
        <f t="shared" si="0"/>
        <v>0.64499999999999991</v>
      </c>
    </row>
    <row r="29" spans="2:32" ht="9.9499999999999993" customHeight="1">
      <c r="B29" s="29">
        <v>19</v>
      </c>
      <c r="C29" s="26"/>
      <c r="D29" s="26"/>
      <c r="E29" s="26"/>
      <c r="F29" s="26"/>
      <c r="S29" s="17">
        <v>2020</v>
      </c>
      <c r="T29" s="18"/>
      <c r="U29" s="18"/>
      <c r="V29" s="18"/>
      <c r="W29" s="18"/>
      <c r="X29" s="18"/>
      <c r="Y29" s="18">
        <v>0.80000000000000016</v>
      </c>
      <c r="Z29" s="18">
        <v>0.55999999999999994</v>
      </c>
      <c r="AA29" s="18">
        <v>0.57499999999999996</v>
      </c>
      <c r="AB29" s="18">
        <v>0.66249999999999998</v>
      </c>
      <c r="AC29" s="18">
        <v>1</v>
      </c>
      <c r="AD29" s="18"/>
      <c r="AE29" s="18"/>
      <c r="AF29" s="19">
        <f t="shared" si="0"/>
        <v>0.71950000000000003</v>
      </c>
    </row>
    <row r="30" spans="2:32" ht="9.9499999999999993" customHeight="1">
      <c r="B30" s="27">
        <v>20</v>
      </c>
      <c r="C30" s="28"/>
      <c r="D30" s="28"/>
      <c r="E30" s="28"/>
      <c r="F30" s="28"/>
      <c r="S30" s="17">
        <v>2021</v>
      </c>
      <c r="T30" s="18"/>
      <c r="U30" s="18"/>
      <c r="V30" s="18"/>
      <c r="W30" s="18"/>
      <c r="X30" s="18"/>
      <c r="Y30" s="18">
        <v>0.3</v>
      </c>
      <c r="Z30" s="18">
        <v>0.34</v>
      </c>
      <c r="AA30" s="18">
        <v>0.3</v>
      </c>
      <c r="AB30" s="18">
        <v>0.34</v>
      </c>
      <c r="AC30" s="18">
        <v>0.4</v>
      </c>
      <c r="AD30" s="18"/>
      <c r="AE30" s="18"/>
      <c r="AF30" s="19">
        <f>AVERAGE(T30:AE30)</f>
        <v>0.33600000000000002</v>
      </c>
    </row>
    <row r="31" spans="2:32" ht="9.9499999999999993" customHeight="1">
      <c r="B31" s="29">
        <v>21</v>
      </c>
      <c r="C31" s="35" t="s">
        <v>26</v>
      </c>
      <c r="D31" s="35"/>
      <c r="E31" s="35"/>
      <c r="F31" s="35"/>
      <c r="S31" s="17">
        <v>2022</v>
      </c>
      <c r="T31" s="18"/>
      <c r="U31" s="18"/>
      <c r="V31" s="18"/>
      <c r="W31" s="18"/>
      <c r="X31" s="18"/>
      <c r="Y31" s="18">
        <v>0.54999999999999993</v>
      </c>
      <c r="Z31" s="18">
        <v>0.4375</v>
      </c>
      <c r="AA31" s="18">
        <v>0.375</v>
      </c>
      <c r="AB31" s="18">
        <v>0.40000000000000008</v>
      </c>
      <c r="AC31" s="18"/>
      <c r="AD31" s="18"/>
      <c r="AE31" s="18"/>
      <c r="AF31" s="19">
        <f>AVERAGE(T31:AE31)</f>
        <v>0.44062499999999999</v>
      </c>
    </row>
    <row r="32" spans="2:32" ht="9.9499999999999993" customHeight="1">
      <c r="B32" s="27">
        <v>22</v>
      </c>
      <c r="C32" s="31"/>
      <c r="D32" s="31"/>
      <c r="E32" s="31"/>
      <c r="F32" s="31"/>
      <c r="S32" s="17" t="s">
        <v>15</v>
      </c>
      <c r="T32" s="18"/>
      <c r="U32" s="18"/>
      <c r="V32" s="18"/>
      <c r="W32" s="18"/>
      <c r="X32" s="18"/>
      <c r="Y32" s="18">
        <f>MAX(Y26:Y31)</f>
        <v>0.80000000000000016</v>
      </c>
      <c r="Z32" s="18">
        <f t="shared" ref="Z32:AC32" si="1">MAX(Z26:Z31)</f>
        <v>0.625</v>
      </c>
      <c r="AA32" s="18">
        <f>MAX(AA26:AA31)</f>
        <v>0.65</v>
      </c>
      <c r="AB32" s="18">
        <f t="shared" si="1"/>
        <v>0.70000000000000007</v>
      </c>
      <c r="AC32" s="18">
        <f t="shared" si="1"/>
        <v>1</v>
      </c>
      <c r="AD32" s="18"/>
      <c r="AE32" s="18"/>
      <c r="AF32" s="19">
        <f t="shared" ref="AF32:AF34" si="2">AVERAGE(T32:AE32)</f>
        <v>0.75500000000000012</v>
      </c>
    </row>
    <row r="33" spans="2:32" ht="9.9499999999999993" customHeight="1">
      <c r="B33" s="29">
        <v>23</v>
      </c>
      <c r="C33" s="26">
        <v>0.39516138875544599</v>
      </c>
      <c r="D33" s="26"/>
      <c r="E33" s="26" t="str">
        <f>'[1]23'!$F$99</f>
        <v>-</v>
      </c>
      <c r="F33" s="26" t="str">
        <f>'[1]23'!$G$99</f>
        <v>-</v>
      </c>
      <c r="S33" s="17" t="s">
        <v>16</v>
      </c>
      <c r="T33" s="18"/>
      <c r="U33" s="18"/>
      <c r="V33" s="18"/>
      <c r="W33" s="18"/>
      <c r="X33" s="18"/>
      <c r="Y33" s="18">
        <f>MIN(Y26:Y31)</f>
        <v>0.3</v>
      </c>
      <c r="Z33" s="18">
        <f t="shared" ref="Z33:AC33" si="3">MIN(Z26:Z31)</f>
        <v>0.34</v>
      </c>
      <c r="AA33" s="18">
        <f t="shared" si="3"/>
        <v>0.3</v>
      </c>
      <c r="AB33" s="18">
        <f>MIN(AB26:AB31)</f>
        <v>0.34</v>
      </c>
      <c r="AC33" s="18">
        <f t="shared" si="3"/>
        <v>0.4</v>
      </c>
      <c r="AD33" s="18"/>
      <c r="AE33" s="18"/>
      <c r="AF33" s="19">
        <f t="shared" si="2"/>
        <v>0.33600000000000002</v>
      </c>
    </row>
    <row r="34" spans="2:32" ht="9.9499999999999993" customHeight="1">
      <c r="B34" s="27">
        <v>24</v>
      </c>
      <c r="C34" s="28">
        <v>0.39516138875544599</v>
      </c>
      <c r="D34" s="28">
        <f>'[1]24'!$D$99</f>
        <v>0.4</v>
      </c>
      <c r="E34" s="28" t="str">
        <f>'[1]24'!$F$99</f>
        <v>-</v>
      </c>
      <c r="F34" s="28" t="str">
        <f>'[1]24'!$G$99</f>
        <v>-</v>
      </c>
      <c r="S34" s="17" t="s">
        <v>17</v>
      </c>
      <c r="T34" s="18"/>
      <c r="U34" s="18"/>
      <c r="V34" s="18"/>
      <c r="W34" s="18"/>
      <c r="X34" s="18"/>
      <c r="Y34" s="18">
        <f>AVERAGE(Y26:Y31)</f>
        <v>0.61249999999999993</v>
      </c>
      <c r="Z34" s="18">
        <f t="shared" ref="Z34:AC34" si="4">AVERAGE(Z26:Z31)</f>
        <v>0.52291666666666659</v>
      </c>
      <c r="AA34" s="18">
        <f t="shared" si="4"/>
        <v>0.49833333333333335</v>
      </c>
      <c r="AB34" s="18">
        <f t="shared" si="4"/>
        <v>0.55041666666666667</v>
      </c>
      <c r="AC34" s="18">
        <f t="shared" si="4"/>
        <v>0.72812500000000002</v>
      </c>
      <c r="AD34" s="18"/>
      <c r="AE34" s="18"/>
      <c r="AF34" s="19">
        <f t="shared" si="2"/>
        <v>0.5824583333333333</v>
      </c>
    </row>
    <row r="35" spans="2:32" ht="9.9499999999999993" customHeight="1">
      <c r="B35" s="29">
        <v>25</v>
      </c>
      <c r="C35" s="26">
        <v>0.39516138875544599</v>
      </c>
      <c r="D35" s="26">
        <f>'[1]25'!$D$99</f>
        <v>0.4</v>
      </c>
      <c r="E35" s="26" t="str">
        <f>'[1]25'!$F$99</f>
        <v>-</v>
      </c>
      <c r="F35" s="26" t="str">
        <f>'[1]25'!$G$99</f>
        <v>-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2:32" ht="9.9499999999999993" customHeight="1">
      <c r="B36" s="27">
        <v>26</v>
      </c>
      <c r="C36" s="28">
        <v>0.39516138875544599</v>
      </c>
      <c r="D36" s="28">
        <f>'[1]26'!$D$99</f>
        <v>0.4</v>
      </c>
      <c r="E36" s="28" t="str">
        <f>'[1]26'!$F$99</f>
        <v>-</v>
      </c>
      <c r="F36" s="28" t="str">
        <f>'[1]26'!$G$99</f>
        <v>-</v>
      </c>
      <c r="S36" s="14" t="s">
        <v>1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2:32" ht="9.9499999999999993" customHeight="1">
      <c r="B37" s="25">
        <v>27</v>
      </c>
      <c r="C37" s="26">
        <v>0.39516138875544599</v>
      </c>
      <c r="D37" s="26">
        <f>'[1]27'!$D$99</f>
        <v>0.4</v>
      </c>
      <c r="E37" s="26" t="str">
        <f>'[1]27'!$F$99</f>
        <v>-</v>
      </c>
      <c r="F37" s="26" t="str">
        <f>'[1]27'!$G$99</f>
        <v>-</v>
      </c>
      <c r="S37" s="15"/>
      <c r="T37" s="16" t="s">
        <v>2</v>
      </c>
      <c r="U37" s="16" t="s">
        <v>3</v>
      </c>
      <c r="V37" s="16" t="s">
        <v>4</v>
      </c>
      <c r="W37" s="16" t="s">
        <v>5</v>
      </c>
      <c r="X37" s="16" t="s">
        <v>6</v>
      </c>
      <c r="Y37" s="16" t="s">
        <v>7</v>
      </c>
      <c r="Z37" s="16" t="s">
        <v>8</v>
      </c>
      <c r="AA37" s="16" t="s">
        <v>9</v>
      </c>
      <c r="AB37" s="16" t="s">
        <v>10</v>
      </c>
      <c r="AC37" s="16" t="s">
        <v>11</v>
      </c>
      <c r="AD37" s="16" t="s">
        <v>12</v>
      </c>
      <c r="AE37" s="16" t="s">
        <v>13</v>
      </c>
      <c r="AF37" s="15"/>
    </row>
    <row r="38" spans="2:32" ht="9.9499999999999993" customHeight="1">
      <c r="B38" s="27">
        <v>28</v>
      </c>
      <c r="C38" s="28">
        <v>0.39516138875544599</v>
      </c>
      <c r="D38" s="28">
        <f>'[1]28'!$D$99</f>
        <v>0.4</v>
      </c>
      <c r="E38" s="28" t="str">
        <f>'[1]28'!$F$99</f>
        <v>-</v>
      </c>
      <c r="F38" s="28" t="str">
        <f>'[1]28'!$G$99</f>
        <v>-</v>
      </c>
      <c r="S38" s="17" t="s">
        <v>18</v>
      </c>
      <c r="T38" s="18"/>
      <c r="U38" s="18"/>
      <c r="V38" s="18"/>
      <c r="W38" s="18"/>
      <c r="X38" s="18"/>
      <c r="Y38" s="18">
        <f>Y32</f>
        <v>0.80000000000000016</v>
      </c>
      <c r="Z38" s="18">
        <f t="shared" ref="Y38:AC40" si="5">Z32</f>
        <v>0.625</v>
      </c>
      <c r="AA38" s="18">
        <f t="shared" si="5"/>
        <v>0.65</v>
      </c>
      <c r="AB38" s="18">
        <f t="shared" si="5"/>
        <v>0.70000000000000007</v>
      </c>
      <c r="AC38" s="18">
        <f t="shared" si="5"/>
        <v>1</v>
      </c>
      <c r="AD38" s="18"/>
      <c r="AE38" s="18"/>
      <c r="AF38" s="15"/>
    </row>
    <row r="39" spans="2:32" ht="9.9499999999999993" customHeight="1">
      <c r="B39" s="29">
        <v>29</v>
      </c>
      <c r="C39" s="26">
        <v>0.39516138875544599</v>
      </c>
      <c r="D39" s="26">
        <f>'[1]29'!$D$99</f>
        <v>0.4</v>
      </c>
      <c r="E39" s="26" t="str">
        <f>'[1]29'!$F$99</f>
        <v>-</v>
      </c>
      <c r="F39" s="26" t="str">
        <f>'[1]29'!$G$99</f>
        <v>-</v>
      </c>
      <c r="S39" s="17"/>
      <c r="T39" s="18"/>
      <c r="U39" s="18"/>
      <c r="V39" s="18"/>
      <c r="W39" s="18"/>
      <c r="X39" s="18"/>
      <c r="Y39" s="18">
        <f t="shared" si="5"/>
        <v>0.3</v>
      </c>
      <c r="Z39" s="18">
        <f t="shared" si="5"/>
        <v>0.34</v>
      </c>
      <c r="AA39" s="18">
        <f t="shared" si="5"/>
        <v>0.3</v>
      </c>
      <c r="AB39" s="18">
        <f t="shared" si="5"/>
        <v>0.34</v>
      </c>
      <c r="AC39" s="18">
        <f t="shared" si="5"/>
        <v>0.4</v>
      </c>
      <c r="AD39" s="18"/>
      <c r="AE39" s="18"/>
      <c r="AF39" s="15"/>
    </row>
    <row r="40" spans="2:32" ht="9.9499999999999993" customHeight="1">
      <c r="B40" s="27">
        <v>30</v>
      </c>
      <c r="C40" s="28">
        <v>0.39516138875544599</v>
      </c>
      <c r="D40" s="28">
        <f>'[1]30'!$D$99</f>
        <v>0.4</v>
      </c>
      <c r="E40" s="28" t="str">
        <f>'[1]30'!$F$99</f>
        <v>-</v>
      </c>
      <c r="F40" s="28">
        <f>'[1]30'!$G$99</f>
        <v>1.99</v>
      </c>
      <c r="S40" s="20" t="str">
        <f>S34</f>
        <v>Promedio 2017 - 2022</v>
      </c>
      <c r="T40" s="21"/>
      <c r="U40" s="21"/>
      <c r="V40" s="21"/>
      <c r="W40" s="21"/>
      <c r="X40" s="21"/>
      <c r="Y40" s="21">
        <f t="shared" si="5"/>
        <v>0.61249999999999993</v>
      </c>
      <c r="Z40" s="21">
        <f t="shared" si="5"/>
        <v>0.52291666666666659</v>
      </c>
      <c r="AA40" s="21">
        <f t="shared" si="5"/>
        <v>0.49833333333333335</v>
      </c>
      <c r="AB40" s="21">
        <f t="shared" si="5"/>
        <v>0.55041666666666667</v>
      </c>
      <c r="AC40" s="21">
        <f t="shared" si="5"/>
        <v>0.72812500000000002</v>
      </c>
      <c r="AD40" s="21"/>
      <c r="AE40" s="21"/>
      <c r="AF40" s="15"/>
    </row>
    <row r="41" spans="2:32" ht="9.9499999999999993" customHeight="1">
      <c r="B41" s="29">
        <v>31</v>
      </c>
      <c r="C41" s="26">
        <v>0.39516138875544599</v>
      </c>
      <c r="D41" s="26">
        <f>'[1]31'!$D$99</f>
        <v>0.4</v>
      </c>
      <c r="E41" s="26" t="str">
        <f>'[1]31'!$F$99</f>
        <v>-</v>
      </c>
      <c r="F41" s="26">
        <f>'[1]31'!$G$99</f>
        <v>1.94</v>
      </c>
      <c r="S41" s="17">
        <v>2023</v>
      </c>
      <c r="T41" s="22"/>
      <c r="U41" s="22"/>
      <c r="V41" s="22"/>
      <c r="W41" s="22"/>
      <c r="X41" s="22"/>
      <c r="Y41" s="22"/>
      <c r="Z41" s="22">
        <f>AVERAGE(D37:D40)</f>
        <v>0.4</v>
      </c>
      <c r="AA41" s="22">
        <f>AVERAGE(D41:D45)</f>
        <v>0.38999999999999996</v>
      </c>
      <c r="AB41" s="22">
        <f>AVERAGE(D46:D49)</f>
        <v>0.4</v>
      </c>
      <c r="AC41" s="22"/>
      <c r="AD41" s="22"/>
      <c r="AE41" s="22"/>
      <c r="AF41" s="15"/>
    </row>
    <row r="42" spans="2:32" ht="9.9499999999999993" customHeight="1">
      <c r="B42" s="27">
        <v>32</v>
      </c>
      <c r="C42" s="28">
        <v>0.39516138875544599</v>
      </c>
      <c r="D42" s="28">
        <f>'[1]32'!$D$99</f>
        <v>0.35</v>
      </c>
      <c r="E42" s="28" t="str">
        <f>'[1]32'!$F$99</f>
        <v>-</v>
      </c>
      <c r="F42" s="28">
        <f>'[1]32'!$G$99</f>
        <v>1.94</v>
      </c>
    </row>
    <row r="43" spans="2:32" ht="9.9499999999999993" customHeight="1">
      <c r="B43" s="29">
        <v>33</v>
      </c>
      <c r="C43" s="26">
        <v>0.39516138875544599</v>
      </c>
      <c r="D43" s="26">
        <f>'[1]33'!$D$99</f>
        <v>0.4</v>
      </c>
      <c r="E43" s="26" t="str">
        <f>'[1]33'!$F$99</f>
        <v>-</v>
      </c>
      <c r="F43" s="26">
        <f>'[1]33'!$G$99</f>
        <v>1.63</v>
      </c>
    </row>
    <row r="44" spans="2:32" ht="9.9499999999999993" customHeight="1">
      <c r="B44" s="27">
        <v>34</v>
      </c>
      <c r="C44" s="28">
        <v>0.39516138875544599</v>
      </c>
      <c r="D44" s="28">
        <f>'[1]34'!$D$99</f>
        <v>0.4</v>
      </c>
      <c r="E44" s="28" t="str">
        <f>'[1]34'!$F$99</f>
        <v>-</v>
      </c>
      <c r="F44" s="28">
        <f>'[1]34'!$G$99</f>
        <v>1.63</v>
      </c>
    </row>
    <row r="45" spans="2:32" ht="9.9499999999999993" customHeight="1">
      <c r="B45" s="29">
        <v>35</v>
      </c>
      <c r="C45" s="26">
        <v>0.39516138875544599</v>
      </c>
      <c r="D45" s="26">
        <f>'[1]35'!$D$99</f>
        <v>0.4</v>
      </c>
      <c r="E45" s="30" t="str">
        <f>'[1]35'!$F$99</f>
        <v>-</v>
      </c>
      <c r="F45" s="26">
        <f>'[1]35'!$G$99</f>
        <v>1.63</v>
      </c>
      <c r="S45" s="14" t="s">
        <v>29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2:32" ht="9.9499999999999993" customHeight="1">
      <c r="B46" s="27">
        <v>36</v>
      </c>
      <c r="C46" s="28">
        <v>0.39516138875544599</v>
      </c>
      <c r="D46" s="28">
        <f>'[1]36'!$D$99</f>
        <v>0.4</v>
      </c>
      <c r="E46" s="28" t="str">
        <f>'[1]36'!$F$99</f>
        <v>-</v>
      </c>
      <c r="F46" s="28" t="str">
        <f>'[1]36'!$G$99</f>
        <v>-</v>
      </c>
      <c r="S46" s="15"/>
      <c r="T46" s="16" t="s">
        <v>2</v>
      </c>
      <c r="U46" s="16" t="s">
        <v>3</v>
      </c>
      <c r="V46" s="16" t="s">
        <v>4</v>
      </c>
      <c r="W46" s="16" t="s">
        <v>5</v>
      </c>
      <c r="X46" s="16" t="s">
        <v>6</v>
      </c>
      <c r="Y46" s="16" t="s">
        <v>7</v>
      </c>
      <c r="Z46" s="16" t="s">
        <v>8</v>
      </c>
      <c r="AA46" s="16" t="s">
        <v>9</v>
      </c>
      <c r="AB46" s="16" t="s">
        <v>10</v>
      </c>
      <c r="AC46" s="16" t="s">
        <v>11</v>
      </c>
      <c r="AD46" s="16" t="s">
        <v>12</v>
      </c>
      <c r="AE46" s="16" t="s">
        <v>13</v>
      </c>
      <c r="AF46" s="16" t="s">
        <v>14</v>
      </c>
    </row>
    <row r="47" spans="2:32" ht="9.9499999999999993" customHeight="1">
      <c r="B47" s="29">
        <v>37</v>
      </c>
      <c r="C47" s="35"/>
      <c r="D47" s="35"/>
      <c r="E47" s="35"/>
      <c r="F47" s="35"/>
      <c r="S47" s="17">
        <v>2017</v>
      </c>
      <c r="T47" s="18"/>
      <c r="U47" s="18"/>
      <c r="V47" s="18"/>
      <c r="W47" s="18"/>
      <c r="X47" s="18"/>
      <c r="Y47" s="18">
        <v>1.8287500000000001</v>
      </c>
      <c r="Z47" s="18">
        <v>1.6405654761904762</v>
      </c>
      <c r="AA47" s="18">
        <v>1.7141170634920633</v>
      </c>
      <c r="AB47" s="18">
        <v>1.8144444444444445</v>
      </c>
      <c r="AC47" s="18">
        <v>1.9141875000000002</v>
      </c>
      <c r="AD47" s="18"/>
      <c r="AE47" s="18"/>
      <c r="AF47" s="19">
        <f t="shared" ref="AF47:AF55" si="6">AVERAGE(T47:AE47)</f>
        <v>1.7824128968253969</v>
      </c>
    </row>
    <row r="48" spans="2:32" ht="9.9499999999999993" customHeight="1">
      <c r="B48" s="27">
        <v>38</v>
      </c>
      <c r="C48" s="34" t="s">
        <v>33</v>
      </c>
      <c r="D48" s="34"/>
      <c r="E48" s="34"/>
      <c r="F48" s="34"/>
      <c r="S48" s="17">
        <v>2018</v>
      </c>
      <c r="T48" s="18"/>
      <c r="U48" s="18"/>
      <c r="V48" s="18"/>
      <c r="W48" s="18"/>
      <c r="X48" s="18"/>
      <c r="Y48" s="18"/>
      <c r="Z48" s="18">
        <v>1.9639252136752134</v>
      </c>
      <c r="AA48" s="18">
        <v>1.803294871794872</v>
      </c>
      <c r="AB48" s="18">
        <v>1.8733717948717947</v>
      </c>
      <c r="AC48" s="18">
        <v>2.1722321428571427</v>
      </c>
      <c r="AD48" s="18"/>
      <c r="AE48" s="18"/>
      <c r="AF48" s="19">
        <f t="shared" si="6"/>
        <v>1.9532060057997556</v>
      </c>
    </row>
    <row r="49" spans="2:32" ht="9.9499999999999993" customHeight="1">
      <c r="B49" s="29">
        <v>39</v>
      </c>
      <c r="C49" s="26"/>
      <c r="D49" s="26"/>
      <c r="E49" s="26"/>
      <c r="F49" s="26"/>
      <c r="S49" s="17">
        <v>2019</v>
      </c>
      <c r="T49" s="18"/>
      <c r="U49" s="18"/>
      <c r="V49" s="18"/>
      <c r="W49" s="18"/>
      <c r="X49" s="18"/>
      <c r="Y49" s="18"/>
      <c r="Z49" s="18">
        <v>2.139046245421246</v>
      </c>
      <c r="AA49" s="18">
        <v>2.0357006105006104</v>
      </c>
      <c r="AB49" s="18">
        <v>1.9617045454545454</v>
      </c>
      <c r="AC49" s="18">
        <v>1.9764743589743587</v>
      </c>
      <c r="AD49" s="18"/>
      <c r="AE49" s="18"/>
      <c r="AF49" s="19">
        <f t="shared" si="6"/>
        <v>2.0282314400876902</v>
      </c>
    </row>
    <row r="50" spans="2:32" ht="9.9499999999999993" customHeight="1">
      <c r="B50" s="27">
        <v>40</v>
      </c>
      <c r="C50" s="28"/>
      <c r="D50" s="28"/>
      <c r="E50" s="28"/>
      <c r="F50" s="28"/>
      <c r="S50" s="17">
        <v>2020</v>
      </c>
      <c r="T50" s="18"/>
      <c r="U50" s="18"/>
      <c r="V50" s="18"/>
      <c r="W50" s="18"/>
      <c r="X50" s="18"/>
      <c r="Y50" s="18"/>
      <c r="Z50" s="18">
        <v>2.3784119658119658</v>
      </c>
      <c r="AA50" s="18">
        <v>2.0506410256410255</v>
      </c>
      <c r="AB50" s="18">
        <v>1.9131794871794867</v>
      </c>
      <c r="AC50" s="18">
        <v>2.1259884615384612</v>
      </c>
      <c r="AD50" s="18"/>
      <c r="AE50" s="18"/>
      <c r="AF50" s="19">
        <f t="shared" si="6"/>
        <v>2.1170552350427347</v>
      </c>
    </row>
    <row r="51" spans="2:32" ht="9.9499999999999993" customHeight="1">
      <c r="B51" s="29">
        <v>41</v>
      </c>
      <c r="C51" s="26"/>
      <c r="D51" s="26"/>
      <c r="E51" s="26"/>
      <c r="F51" s="26"/>
      <c r="S51" s="17">
        <v>2021</v>
      </c>
      <c r="T51" s="18"/>
      <c r="U51" s="18"/>
      <c r="V51" s="18"/>
      <c r="W51" s="18"/>
      <c r="X51" s="18"/>
      <c r="Y51" s="18"/>
      <c r="Z51" s="18">
        <v>1.6551750634831683</v>
      </c>
      <c r="AA51" s="18">
        <v>1.6492505820755889</v>
      </c>
      <c r="AB51" s="18"/>
      <c r="AC51" s="18"/>
      <c r="AD51" s="18"/>
      <c r="AE51" s="18"/>
      <c r="AF51" s="19">
        <f t="shared" si="6"/>
        <v>1.6522128227793786</v>
      </c>
    </row>
    <row r="52" spans="2:32" ht="9.9499999999999993" customHeight="1">
      <c r="B52" s="27">
        <v>42</v>
      </c>
      <c r="C52" s="28"/>
      <c r="D52" s="28"/>
      <c r="E52" s="28"/>
      <c r="F52" s="28"/>
      <c r="S52" s="17">
        <v>2022</v>
      </c>
      <c r="T52" s="18"/>
      <c r="U52" s="18"/>
      <c r="V52" s="18"/>
      <c r="W52" s="18"/>
      <c r="X52" s="18"/>
      <c r="Y52" s="18">
        <v>2.313333333333333</v>
      </c>
      <c r="Z52" s="18">
        <v>1.9799999999999998</v>
      </c>
      <c r="AA52" s="18">
        <v>1.52</v>
      </c>
      <c r="AB52" s="18">
        <v>1.67</v>
      </c>
      <c r="AC52" s="18">
        <v>1.67</v>
      </c>
      <c r="AD52" s="18"/>
      <c r="AE52" s="18"/>
      <c r="AF52" s="19">
        <f t="shared" si="6"/>
        <v>1.8306666666666664</v>
      </c>
    </row>
    <row r="53" spans="2:32" ht="9.9499999999999993" customHeight="1">
      <c r="B53" s="29">
        <v>43</v>
      </c>
      <c r="C53" s="26"/>
      <c r="D53" s="26"/>
      <c r="E53" s="26"/>
      <c r="F53" s="26"/>
      <c r="S53" s="17" t="s">
        <v>15</v>
      </c>
      <c r="T53" s="18"/>
      <c r="U53" s="18"/>
      <c r="V53" s="18"/>
      <c r="W53" s="18"/>
      <c r="X53" s="18"/>
      <c r="Y53" s="18">
        <f t="shared" ref="Y53:AC53" si="7">MAX(Y47:Y52)</f>
        <v>2.313333333333333</v>
      </c>
      <c r="Z53" s="18">
        <f t="shared" si="7"/>
        <v>2.3784119658119658</v>
      </c>
      <c r="AA53" s="18">
        <f t="shared" si="7"/>
        <v>2.0506410256410255</v>
      </c>
      <c r="AB53" s="18">
        <f t="shared" si="7"/>
        <v>1.9617045454545454</v>
      </c>
      <c r="AC53" s="18">
        <f t="shared" si="7"/>
        <v>2.1722321428571427</v>
      </c>
      <c r="AD53" s="18"/>
      <c r="AE53" s="18"/>
      <c r="AF53" s="19">
        <f t="shared" si="6"/>
        <v>2.1752646026196021</v>
      </c>
    </row>
    <row r="54" spans="2:32" ht="9.9499999999999993" customHeight="1">
      <c r="B54" s="27">
        <v>44</v>
      </c>
      <c r="C54" s="28"/>
      <c r="D54" s="28"/>
      <c r="E54" s="28"/>
      <c r="F54" s="28"/>
      <c r="S54" s="17" t="s">
        <v>16</v>
      </c>
      <c r="T54" s="18"/>
      <c r="U54" s="18"/>
      <c r="V54" s="18"/>
      <c r="W54" s="18"/>
      <c r="X54" s="18"/>
      <c r="Y54" s="18">
        <f t="shared" ref="Y54:AC54" si="8">MIN(Y47:Y52)</f>
        <v>1.8287500000000001</v>
      </c>
      <c r="Z54" s="18">
        <f t="shared" si="8"/>
        <v>1.6405654761904762</v>
      </c>
      <c r="AA54" s="18">
        <f t="shared" si="8"/>
        <v>1.52</v>
      </c>
      <c r="AB54" s="18">
        <f t="shared" si="8"/>
        <v>1.67</v>
      </c>
      <c r="AC54" s="18">
        <f t="shared" si="8"/>
        <v>1.67</v>
      </c>
      <c r="AD54" s="18"/>
      <c r="AE54" s="18"/>
      <c r="AF54" s="19">
        <f t="shared" si="6"/>
        <v>1.6658630952380953</v>
      </c>
    </row>
    <row r="55" spans="2:32" ht="9.9499999999999993" customHeight="1">
      <c r="B55" s="29">
        <v>45</v>
      </c>
      <c r="C55" s="26"/>
      <c r="D55" s="26"/>
      <c r="E55" s="26"/>
      <c r="F55" s="26"/>
      <c r="S55" s="17" t="s">
        <v>17</v>
      </c>
      <c r="T55" s="18"/>
      <c r="U55" s="18"/>
      <c r="V55" s="18"/>
      <c r="W55" s="18"/>
      <c r="X55" s="18"/>
      <c r="Y55" s="18">
        <f t="shared" ref="Y55:AC55" si="9">AVERAGE(Y47:Y52)</f>
        <v>2.0710416666666664</v>
      </c>
      <c r="Z55" s="18">
        <f>AVERAGE(Z47:Z52)</f>
        <v>1.9595206607636786</v>
      </c>
      <c r="AA55" s="18">
        <f t="shared" si="9"/>
        <v>1.7955006922506935</v>
      </c>
      <c r="AB55" s="18">
        <f t="shared" si="9"/>
        <v>1.8465400543900543</v>
      </c>
      <c r="AC55" s="18">
        <f t="shared" si="9"/>
        <v>1.9717764926739929</v>
      </c>
      <c r="AD55" s="18"/>
      <c r="AE55" s="18"/>
      <c r="AF55" s="19">
        <f t="shared" si="6"/>
        <v>1.928875913349017</v>
      </c>
    </row>
    <row r="56" spans="2:32" ht="9.9499999999999993" customHeight="1">
      <c r="B56" s="27">
        <v>46</v>
      </c>
      <c r="C56" s="28"/>
      <c r="D56" s="28"/>
      <c r="E56" s="28"/>
      <c r="F56" s="28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2:32" ht="9.9499999999999993" customHeight="1">
      <c r="B57" s="29">
        <v>47</v>
      </c>
      <c r="C57" s="26"/>
      <c r="D57" s="26"/>
      <c r="E57" s="26"/>
      <c r="F57" s="26"/>
      <c r="S57" s="14" t="s">
        <v>1</v>
      </c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2:32" ht="9.9499999999999993" customHeight="1">
      <c r="B58" s="27">
        <v>48</v>
      </c>
      <c r="C58" s="28"/>
      <c r="D58" s="28"/>
      <c r="E58" s="28"/>
      <c r="F58" s="28"/>
      <c r="S58" s="15"/>
      <c r="T58" s="16" t="s">
        <v>2</v>
      </c>
      <c r="U58" s="16" t="s">
        <v>3</v>
      </c>
      <c r="V58" s="16" t="s">
        <v>4</v>
      </c>
      <c r="W58" s="16" t="s">
        <v>5</v>
      </c>
      <c r="X58" s="16" t="s">
        <v>6</v>
      </c>
      <c r="Y58" s="16" t="s">
        <v>7</v>
      </c>
      <c r="Z58" s="16" t="s">
        <v>8</v>
      </c>
      <c r="AA58" s="16" t="s">
        <v>9</v>
      </c>
      <c r="AB58" s="16" t="s">
        <v>10</v>
      </c>
      <c r="AC58" s="16" t="s">
        <v>11</v>
      </c>
      <c r="AD58" s="16" t="s">
        <v>12</v>
      </c>
      <c r="AE58" s="16" t="s">
        <v>13</v>
      </c>
      <c r="AF58" s="15"/>
    </row>
    <row r="59" spans="2:32" ht="9.9499999999999993" customHeight="1">
      <c r="B59" s="29">
        <v>49</v>
      </c>
      <c r="C59" s="26"/>
      <c r="D59" s="26"/>
      <c r="E59" s="26"/>
      <c r="F59" s="26"/>
      <c r="S59" s="17" t="s">
        <v>18</v>
      </c>
      <c r="T59" s="18"/>
      <c r="U59" s="18"/>
      <c r="V59" s="18"/>
      <c r="W59" s="18"/>
      <c r="X59" s="18"/>
      <c r="Y59" s="18">
        <f t="shared" ref="Y59:AC61" si="10">Y53</f>
        <v>2.313333333333333</v>
      </c>
      <c r="Z59" s="18">
        <f t="shared" si="10"/>
        <v>2.3784119658119658</v>
      </c>
      <c r="AA59" s="18">
        <f t="shared" si="10"/>
        <v>2.0506410256410255</v>
      </c>
      <c r="AB59" s="18">
        <f t="shared" si="10"/>
        <v>1.9617045454545454</v>
      </c>
      <c r="AC59" s="18">
        <f t="shared" si="10"/>
        <v>2.1722321428571427</v>
      </c>
      <c r="AD59" s="18"/>
      <c r="AE59" s="18"/>
      <c r="AF59" s="15"/>
    </row>
    <row r="60" spans="2:32" ht="9.9499999999999993" customHeight="1">
      <c r="B60" s="27">
        <v>50</v>
      </c>
      <c r="C60" s="28"/>
      <c r="D60" s="28"/>
      <c r="E60" s="28"/>
      <c r="F60" s="28"/>
      <c r="S60" s="17"/>
      <c r="T60" s="18"/>
      <c r="U60" s="18"/>
      <c r="V60" s="18"/>
      <c r="W60" s="18"/>
      <c r="X60" s="18"/>
      <c r="Y60" s="18">
        <f t="shared" si="10"/>
        <v>1.8287500000000001</v>
      </c>
      <c r="Z60" s="18">
        <f t="shared" si="10"/>
        <v>1.6405654761904762</v>
      </c>
      <c r="AA60" s="18">
        <f t="shared" si="10"/>
        <v>1.52</v>
      </c>
      <c r="AB60" s="18">
        <f t="shared" si="10"/>
        <v>1.67</v>
      </c>
      <c r="AC60" s="18">
        <f t="shared" si="10"/>
        <v>1.67</v>
      </c>
      <c r="AD60" s="18"/>
      <c r="AE60" s="18"/>
      <c r="AF60" s="15"/>
    </row>
    <row r="61" spans="2:32" ht="9.9499999999999993" customHeight="1">
      <c r="B61" s="29">
        <v>51</v>
      </c>
      <c r="C61" s="26"/>
      <c r="D61" s="26"/>
      <c r="E61" s="26"/>
      <c r="F61" s="26"/>
      <c r="S61" s="20" t="str">
        <f>S55</f>
        <v>Promedio 2017 - 2022</v>
      </c>
      <c r="T61" s="21"/>
      <c r="U61" s="21"/>
      <c r="V61" s="21"/>
      <c r="W61" s="21"/>
      <c r="X61" s="21"/>
      <c r="Y61" s="21">
        <f t="shared" si="10"/>
        <v>2.0710416666666664</v>
      </c>
      <c r="Z61" s="21">
        <f t="shared" si="10"/>
        <v>1.9595206607636786</v>
      </c>
      <c r="AA61" s="21">
        <f t="shared" si="10"/>
        <v>1.7955006922506935</v>
      </c>
      <c r="AB61" s="21">
        <f t="shared" si="10"/>
        <v>1.8465400543900543</v>
      </c>
      <c r="AC61" s="21">
        <f t="shared" si="10"/>
        <v>1.9717764926739929</v>
      </c>
      <c r="AD61" s="21"/>
      <c r="AE61" s="21"/>
      <c r="AF61" s="15"/>
    </row>
    <row r="62" spans="2:32" ht="9.9499999999999993" customHeight="1">
      <c r="B62" s="27">
        <v>52</v>
      </c>
      <c r="C62" s="28"/>
      <c r="D62" s="28"/>
      <c r="E62" s="28"/>
      <c r="F62" s="28"/>
      <c r="S62" s="17">
        <v>2023</v>
      </c>
      <c r="T62" s="22"/>
      <c r="U62" s="22"/>
      <c r="V62" s="22"/>
      <c r="W62" s="22"/>
      <c r="X62" s="22"/>
      <c r="Y62" s="22"/>
      <c r="Z62" s="22">
        <f>AVERAGE(F36:F40)</f>
        <v>1.99</v>
      </c>
      <c r="AA62" s="22">
        <f>AVERAGE(F41:F45)</f>
        <v>1.754</v>
      </c>
      <c r="AB62" s="22"/>
      <c r="AC62" s="22"/>
      <c r="AD62" s="22"/>
      <c r="AE62" s="22"/>
      <c r="AF62" s="15"/>
    </row>
    <row r="63" spans="2:32" ht="15.75" customHeight="1">
      <c r="B63"/>
      <c r="C63"/>
      <c r="D63"/>
      <c r="E63"/>
      <c r="F63"/>
    </row>
    <row r="64" spans="2:32">
      <c r="B64"/>
      <c r="C64"/>
      <c r="D64"/>
      <c r="E64"/>
      <c r="F64"/>
      <c r="S64" s="2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2:31">
      <c r="B65"/>
      <c r="C65"/>
      <c r="D65"/>
      <c r="E65"/>
      <c r="F65"/>
      <c r="S65" s="2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2:31">
      <c r="B66"/>
      <c r="C66"/>
      <c r="D66"/>
      <c r="E66"/>
      <c r="F66"/>
      <c r="S66" s="2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2:31">
      <c r="B67"/>
      <c r="C67"/>
      <c r="D67"/>
      <c r="E67"/>
      <c r="F67"/>
      <c r="S67" s="2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2:31">
      <c r="B68"/>
      <c r="C68"/>
      <c r="D68"/>
      <c r="E68"/>
      <c r="F68"/>
      <c r="R68" s="12" t="e">
        <f t="shared" ref="R68:R117" si="11">(D11-C11)/C11</f>
        <v>#DIV/0!</v>
      </c>
      <c r="S68" s="2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2:31">
      <c r="B69"/>
      <c r="C69"/>
      <c r="D69"/>
      <c r="E69"/>
      <c r="F69"/>
      <c r="R69" s="12" t="e">
        <f t="shared" si="11"/>
        <v>#DIV/0!</v>
      </c>
      <c r="S69" s="2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2:31">
      <c r="B70"/>
      <c r="C70"/>
      <c r="D70"/>
      <c r="E70"/>
      <c r="F70"/>
      <c r="R70" s="12" t="e">
        <f t="shared" si="11"/>
        <v>#DIV/0!</v>
      </c>
      <c r="S70" s="2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2:31">
      <c r="R71" s="12" t="e">
        <f t="shared" si="11"/>
        <v>#DIV/0!</v>
      </c>
      <c r="S71" s="23"/>
    </row>
    <row r="72" spans="2:31">
      <c r="R72" s="12" t="e">
        <f t="shared" si="11"/>
        <v>#DIV/0!</v>
      </c>
      <c r="S72" s="23"/>
    </row>
    <row r="73" spans="2:31">
      <c r="R73" s="12" t="e">
        <f t="shared" si="11"/>
        <v>#DIV/0!</v>
      </c>
      <c r="S73" s="23"/>
    </row>
    <row r="74" spans="2:31">
      <c r="R74" s="12" t="e">
        <f t="shared" si="11"/>
        <v>#DIV/0!</v>
      </c>
    </row>
    <row r="75" spans="2:31">
      <c r="R75" s="12" t="e">
        <f t="shared" si="11"/>
        <v>#DIV/0!</v>
      </c>
    </row>
    <row r="76" spans="2:31">
      <c r="R76" s="12" t="e">
        <f t="shared" si="11"/>
        <v>#DIV/0!</v>
      </c>
    </row>
    <row r="77" spans="2:31">
      <c r="R77" s="12" t="e">
        <f t="shared" si="11"/>
        <v>#DIV/0!</v>
      </c>
    </row>
    <row r="78" spans="2:31">
      <c r="R78" s="12" t="e">
        <f t="shared" si="11"/>
        <v>#DIV/0!</v>
      </c>
    </row>
    <row r="79" spans="2:31">
      <c r="R79" s="12" t="e">
        <f t="shared" si="11"/>
        <v>#DIV/0!</v>
      </c>
    </row>
    <row r="80" spans="2:31">
      <c r="R80" s="12" t="e">
        <f t="shared" si="11"/>
        <v>#DIV/0!</v>
      </c>
    </row>
    <row r="81" spans="18:18">
      <c r="R81" s="12" t="e">
        <f t="shared" si="11"/>
        <v>#DIV/0!</v>
      </c>
    </row>
    <row r="82" spans="18:18">
      <c r="R82" s="12" t="e">
        <f t="shared" si="11"/>
        <v>#DIV/0!</v>
      </c>
    </row>
    <row r="83" spans="18:18">
      <c r="R83" s="12" t="e">
        <f t="shared" si="11"/>
        <v>#DIV/0!</v>
      </c>
    </row>
    <row r="84" spans="18:18">
      <c r="R84" s="12" t="e">
        <f t="shared" si="11"/>
        <v>#DIV/0!</v>
      </c>
    </row>
    <row r="85" spans="18:18">
      <c r="R85" s="12" t="e">
        <f t="shared" si="11"/>
        <v>#DIV/0!</v>
      </c>
    </row>
    <row r="86" spans="18:18">
      <c r="R86" s="12" t="e">
        <f t="shared" si="11"/>
        <v>#DIV/0!</v>
      </c>
    </row>
    <row r="87" spans="18:18">
      <c r="R87" s="12" t="e">
        <f t="shared" si="11"/>
        <v>#DIV/0!</v>
      </c>
    </row>
    <row r="88" spans="18:18">
      <c r="R88" s="12" t="e">
        <f>(C31-#REF!)/#REF!</f>
        <v>#VALUE!</v>
      </c>
    </row>
    <row r="89" spans="18:18">
      <c r="R89" s="12" t="e">
        <f>(D32-C32)/C32</f>
        <v>#DIV/0!</v>
      </c>
    </row>
    <row r="90" spans="18:18">
      <c r="R90" s="12">
        <f t="shared" si="11"/>
        <v>-1</v>
      </c>
    </row>
    <row r="91" spans="18:18">
      <c r="R91" s="12">
        <f t="shared" si="11"/>
        <v>1.2244645813684276E-2</v>
      </c>
    </row>
    <row r="92" spans="18:18">
      <c r="R92" s="12">
        <f t="shared" si="11"/>
        <v>1.2244645813684276E-2</v>
      </c>
    </row>
    <row r="93" spans="18:18">
      <c r="R93" s="12">
        <f t="shared" si="11"/>
        <v>1.2244645813684276E-2</v>
      </c>
    </row>
    <row r="94" spans="18:18">
      <c r="R94" s="12">
        <f t="shared" si="11"/>
        <v>1.2244645813684276E-2</v>
      </c>
    </row>
    <row r="95" spans="18:18">
      <c r="R95" s="12">
        <f t="shared" si="11"/>
        <v>1.2244645813684276E-2</v>
      </c>
    </row>
    <row r="96" spans="18:18">
      <c r="R96" s="12">
        <f t="shared" si="11"/>
        <v>1.2244645813684276E-2</v>
      </c>
    </row>
    <row r="97" spans="18:18">
      <c r="R97" s="12">
        <f t="shared" si="11"/>
        <v>1.2244645813684276E-2</v>
      </c>
    </row>
    <row r="98" spans="18:18">
      <c r="R98" s="12">
        <f t="shared" si="11"/>
        <v>1.2244645813684276E-2</v>
      </c>
    </row>
    <row r="99" spans="18:18">
      <c r="R99" s="12">
        <f t="shared" si="11"/>
        <v>-0.11428593491302637</v>
      </c>
    </row>
    <row r="100" spans="18:18">
      <c r="R100" s="12">
        <f t="shared" si="11"/>
        <v>1.2244645813684276E-2</v>
      </c>
    </row>
    <row r="101" spans="18:18">
      <c r="R101" s="12">
        <f t="shared" si="11"/>
        <v>1.2244645813684276E-2</v>
      </c>
    </row>
    <row r="102" spans="18:18">
      <c r="R102" s="12">
        <f t="shared" si="11"/>
        <v>1.2244645813684276E-2</v>
      </c>
    </row>
    <row r="103" spans="18:18">
      <c r="R103" s="12">
        <f t="shared" si="11"/>
        <v>1.2244645813684276E-2</v>
      </c>
    </row>
    <row r="104" spans="18:18">
      <c r="R104" s="12" t="e">
        <f>(C47-#REF!)/#REF!</f>
        <v>#REF!</v>
      </c>
    </row>
    <row r="105" spans="18:18">
      <c r="R105" s="12" t="e">
        <f>(C48-#REF!)/#REF!</f>
        <v>#VALUE!</v>
      </c>
    </row>
    <row r="106" spans="18:18">
      <c r="R106" s="12" t="e">
        <f t="shared" si="11"/>
        <v>#DIV/0!</v>
      </c>
    </row>
    <row r="107" spans="18:18">
      <c r="R107" s="12" t="e">
        <f t="shared" si="11"/>
        <v>#DIV/0!</v>
      </c>
    </row>
    <row r="108" spans="18:18">
      <c r="R108" s="12" t="e">
        <f t="shared" si="11"/>
        <v>#DIV/0!</v>
      </c>
    </row>
    <row r="109" spans="18:18">
      <c r="R109" s="12" t="e">
        <f t="shared" si="11"/>
        <v>#DIV/0!</v>
      </c>
    </row>
    <row r="110" spans="18:18">
      <c r="R110" s="12" t="e">
        <f t="shared" si="11"/>
        <v>#DIV/0!</v>
      </c>
    </row>
    <row r="111" spans="18:18">
      <c r="R111" s="12" t="e">
        <f t="shared" si="11"/>
        <v>#DIV/0!</v>
      </c>
    </row>
    <row r="112" spans="18:18">
      <c r="R112" s="12" t="e">
        <f t="shared" si="11"/>
        <v>#DIV/0!</v>
      </c>
    </row>
    <row r="113" spans="18:18">
      <c r="R113" s="12" t="e">
        <f t="shared" si="11"/>
        <v>#DIV/0!</v>
      </c>
    </row>
    <row r="114" spans="18:18">
      <c r="R114" s="12" t="e">
        <f t="shared" si="11"/>
        <v>#DIV/0!</v>
      </c>
    </row>
    <row r="115" spans="18:18">
      <c r="R115" s="12" t="e">
        <f t="shared" si="11"/>
        <v>#DIV/0!</v>
      </c>
    </row>
    <row r="116" spans="18:18">
      <c r="R116" s="12" t="e">
        <f t="shared" si="11"/>
        <v>#DIV/0!</v>
      </c>
    </row>
    <row r="117" spans="18:18">
      <c r="R117" s="12" t="e">
        <f t="shared" si="11"/>
        <v>#DIV/0!</v>
      </c>
    </row>
  </sheetData>
  <mergeCells count="7">
    <mergeCell ref="C48:F48"/>
    <mergeCell ref="C31:F31"/>
    <mergeCell ref="B6:L6"/>
    <mergeCell ref="B7:L8"/>
    <mergeCell ref="B9:B10"/>
    <mergeCell ref="C10:F10"/>
    <mergeCell ref="C47:F47"/>
  </mergeCells>
  <printOptions horizontalCentered="1"/>
  <pageMargins left="0" right="0" top="0" bottom="0" header="0" footer="0"/>
  <pageSetup paperSize="9" orientation="portrait" r:id="rId1"/>
  <ignoredErrors>
    <ignoredError sqref="D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Tomate 1ª</vt:lpstr>
      <vt:lpstr>Tomate 2ª</vt:lpstr>
      <vt:lpstr>'Tomate 1ª'!Área_de_impresión</vt:lpstr>
      <vt:lpstr>'Tomate 2ª'!Área_de_impresión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Edurne Arana Martínez</cp:lastModifiedBy>
  <cp:lastPrinted>2023-02-21T09:59:32Z</cp:lastPrinted>
  <dcterms:created xsi:type="dcterms:W3CDTF">2020-02-25T07:23:09Z</dcterms:created>
  <dcterms:modified xsi:type="dcterms:W3CDTF">2023-10-20T10:40:02Z</dcterms:modified>
</cp:coreProperties>
</file>