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FIN DE CAMPAÑA\"/>
    </mc:Choice>
  </mc:AlternateContent>
  <bookViews>
    <workbookView xWindow="0" yWindow="0" windowWidth="19440" windowHeight="7650"/>
  </bookViews>
  <sheets>
    <sheet name="Alubia pocha" sheetId="4" r:id="rId1"/>
  </sheets>
  <externalReferences>
    <externalReference r:id="rId2"/>
  </externalReferences>
  <definedNames>
    <definedName name="_xlnm.Print_Area" localSheetId="0">'Alubia pocha'!$A$1:$M$65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4" l="1"/>
  <c r="AC62" i="4" s="1"/>
  <c r="F49" i="4"/>
  <c r="F48" i="4"/>
  <c r="AB62" i="4" s="1"/>
  <c r="F45" i="4" l="1"/>
  <c r="F44" i="4"/>
  <c r="F43" i="4" l="1"/>
  <c r="E43" i="4"/>
  <c r="D43" i="4"/>
  <c r="F42" i="4" l="1"/>
  <c r="E42" i="4"/>
  <c r="F41" i="4" l="1"/>
  <c r="AA62" i="4" s="1"/>
  <c r="E41" i="4"/>
  <c r="D41" i="4"/>
  <c r="AA41" i="4" s="1"/>
  <c r="F40" i="4" l="1"/>
  <c r="E40" i="4"/>
  <c r="D40" i="4"/>
  <c r="F39" i="4" l="1"/>
  <c r="E39" i="4"/>
  <c r="D39" i="4"/>
  <c r="F38" i="4" l="1"/>
  <c r="E38" i="4"/>
  <c r="D38" i="4"/>
  <c r="F37" i="4" l="1"/>
  <c r="Z62" i="4" s="1"/>
  <c r="E37" i="4"/>
  <c r="D37" i="4"/>
  <c r="Z41" i="4" s="1"/>
  <c r="F36" i="4" l="1"/>
  <c r="E36" i="4"/>
  <c r="D36" i="4"/>
  <c r="F35" i="4" l="1"/>
  <c r="E35" i="4"/>
  <c r="D35" i="4"/>
  <c r="F34" i="4"/>
  <c r="E34" i="4"/>
  <c r="D34" i="4"/>
  <c r="E33" i="4"/>
  <c r="D33" i="4"/>
  <c r="Y41" i="4" l="1"/>
  <c r="Y62" i="4"/>
  <c r="AC61" i="4"/>
  <c r="AB61" i="4"/>
  <c r="S61" i="4"/>
  <c r="AB60" i="4"/>
  <c r="AC59" i="4"/>
  <c r="Z59" i="4"/>
  <c r="AC55" i="4"/>
  <c r="AB55" i="4"/>
  <c r="AA55" i="4"/>
  <c r="AA61" i="4" s="1"/>
  <c r="Z55" i="4"/>
  <c r="Z61" i="4" s="1"/>
  <c r="Y55" i="4"/>
  <c r="Y61" i="4" s="1"/>
  <c r="AC54" i="4"/>
  <c r="AC60" i="4" s="1"/>
  <c r="AB54" i="4"/>
  <c r="AA54" i="4"/>
  <c r="AA60" i="4" s="1"/>
  <c r="Z54" i="4"/>
  <c r="Z60" i="4" s="1"/>
  <c r="Y54" i="4"/>
  <c r="Y60" i="4" s="1"/>
  <c r="AC53" i="4"/>
  <c r="AB53" i="4"/>
  <c r="AB59" i="4" s="1"/>
  <c r="AA53" i="4"/>
  <c r="AA59" i="4" s="1"/>
  <c r="Z53" i="4"/>
  <c r="Y53" i="4"/>
  <c r="Y59" i="4" s="1"/>
  <c r="AC40" i="4"/>
  <c r="S40" i="4"/>
  <c r="AC34" i="4"/>
  <c r="AB34" i="4"/>
  <c r="AB40" i="4" s="1"/>
  <c r="AA34" i="4"/>
  <c r="AA40" i="4" s="1"/>
  <c r="Z34" i="4"/>
  <c r="Z40" i="4" s="1"/>
  <c r="Y34" i="4"/>
  <c r="Y40" i="4" s="1"/>
  <c r="AF34" i="4"/>
  <c r="AC33" i="4"/>
  <c r="AC39" i="4" s="1"/>
  <c r="AB33" i="4"/>
  <c r="AB39" i="4" s="1"/>
  <c r="AA33" i="4"/>
  <c r="AA39" i="4" s="1"/>
  <c r="Z33" i="4"/>
  <c r="Z39" i="4" s="1"/>
  <c r="Y33" i="4"/>
  <c r="Y39" i="4" s="1"/>
  <c r="AC32" i="4"/>
  <c r="AC38" i="4" s="1"/>
  <c r="AB32" i="4"/>
  <c r="AB38" i="4" s="1"/>
  <c r="AA32" i="4"/>
  <c r="AA38" i="4" s="1"/>
  <c r="Z32" i="4"/>
  <c r="Z38" i="4" s="1"/>
  <c r="Y32" i="4"/>
  <c r="Y38" i="4" s="1"/>
  <c r="AF31" i="4"/>
  <c r="AF30" i="4"/>
  <c r="AF29" i="4"/>
  <c r="AF28" i="4"/>
  <c r="AF27" i="4"/>
  <c r="AF26" i="4"/>
  <c r="R89" i="4"/>
  <c r="AF32" i="4" l="1"/>
  <c r="AF33" i="4"/>
  <c r="AF55" i="4"/>
  <c r="AF54" i="4"/>
  <c r="AF53" i="4"/>
  <c r="AF52" i="4"/>
  <c r="AF51" i="4"/>
  <c r="AF50" i="4"/>
  <c r="AF49" i="4"/>
  <c r="AF48" i="4"/>
  <c r="AF47" i="4"/>
  <c r="R69" i="4" l="1"/>
  <c r="R116" i="4" l="1"/>
  <c r="R117" i="4"/>
  <c r="R118" i="4"/>
  <c r="R115" i="4" l="1"/>
  <c r="R110" i="4" l="1"/>
  <c r="R111" i="4"/>
  <c r="R112" i="4"/>
  <c r="R113" i="4"/>
  <c r="R114" i="4"/>
  <c r="R94" i="4"/>
  <c r="R95" i="4"/>
  <c r="R96" i="4"/>
  <c r="R97" i="4"/>
  <c r="R98" i="4"/>
  <c r="R99" i="4"/>
  <c r="R100" i="4"/>
  <c r="R101" i="4"/>
  <c r="R102" i="4"/>
  <c r="R103" i="4"/>
  <c r="R104" i="4"/>
  <c r="R105" i="4"/>
  <c r="R109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90" i="4"/>
  <c r="R91" i="4"/>
  <c r="R92" i="4"/>
  <c r="R93" i="4"/>
</calcChain>
</file>

<file path=xl/sharedStrings.xml><?xml version="1.0" encoding="utf-8"?>
<sst xmlns="http://schemas.openxmlformats.org/spreadsheetml/2006/main" count="72" uniqueCount="32">
  <si>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</si>
  <si>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</si>
  <si>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</si>
  <si>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</si>
  <si>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</si>
  <si>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</si>
  <si>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</si>
  <si>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</si>
  <si>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</si>
  <si>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</si>
  <si>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</si>
  <si>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</si>
  <si>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</si>
  <si>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</si>
  <si>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</si>
  <si>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</si>
  <si>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</si>
  <si>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</si>
  <si>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</si>
  <si>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</si>
  <si>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</si>
  <si>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</si>
  <si>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</si>
  <si>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</si>
  <si>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Promedio 2017- 2022</t>
  </si>
  <si>
    <t>Rango de precios 2017- 2022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</si>
  <si>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Alubia pocha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</si>
  <si>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Alubia pocha. Precios Percibidos Agricultor. €/kg</t>
  </si>
  <si>
    <t>Alubia pocha. Precios Pagados Consumidor €/kg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</si>
  <si>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alubia pocha en La Rioja en el año 2021 se ha calculado en 241,90 €/100 kg para un rendimiento medio de 11.300 kg/ha en invernadero (mata alta) y de 231,60 €/100 kg para un rendimiento de 5.500 kg/ha al aire libre (mata baja) (Rendimiento medio en 2021 en La Rioja).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 se ha encontrado de media en un 67,2% por encima de los costes soportados.</t>
    </r>
  </si>
  <si>
    <t>INICIO DE CAMPAÑA 2023</t>
  </si>
  <si>
    <t>FIN DE CAMPAÑA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</si>
</sst>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pocha'!$S$38</c:f>
              <c:strCache>
                <c:ptCount val="1"/>
                <c:pt idx="0">
                  <c:v>Rango de precios 2017- 2022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pocha'!$T$38:$AE$38</c:f>
              <c:numCache>
                <c:formatCode>0.00</c:formatCode>
                <c:ptCount val="12"/>
                <c:pt idx="5">
                  <c:v>4</c:v>
                </c:pt>
                <c:pt idx="6">
                  <c:v>3.9</c:v>
                </c:pt>
                <c:pt idx="7">
                  <c:v>3.8666666666666667</c:v>
                </c:pt>
                <c:pt idx="8">
                  <c:v>3.625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pocha'!$T$39:$AE$39</c:f>
              <c:numCache>
                <c:formatCode>0.00</c:formatCode>
                <c:ptCount val="12"/>
                <c:pt idx="5">
                  <c:v>2.9166666666666665</c:v>
                </c:pt>
                <c:pt idx="6">
                  <c:v>2.5625</c:v>
                </c:pt>
                <c:pt idx="7">
                  <c:v>2.79</c:v>
                </c:pt>
                <c:pt idx="8">
                  <c:v>2.875</c:v>
                </c:pt>
                <c:pt idx="9">
                  <c:v>2.6625000000000001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'Alubia pocha'!$S$40</c:f>
              <c:strCache>
                <c:ptCount val="1"/>
                <c:pt idx="0">
                  <c:v>Promedio 2017- 2022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pocha'!$T$40:$AE$40</c:f>
              <c:numCache>
                <c:formatCode>0.00</c:formatCode>
                <c:ptCount val="12"/>
                <c:pt idx="5">
                  <c:v>3.5523611111111113</c:v>
                </c:pt>
                <c:pt idx="6">
                  <c:v>3.324583333333333</c:v>
                </c:pt>
                <c:pt idx="7">
                  <c:v>3.294861111111111</c:v>
                </c:pt>
                <c:pt idx="8">
                  <c:v>3.1256944444444446</c:v>
                </c:pt>
                <c:pt idx="9">
                  <c:v>2.8604166666666671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pocha'!$S$41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pocha'!$T$41:$AE$41</c:f>
              <c:numCache>
                <c:formatCode>0.00</c:formatCode>
                <c:ptCount val="12"/>
                <c:pt idx="5">
                  <c:v>4.125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pocha'!$S$59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pocha'!$T$59:$AE$59</c:f>
              <c:numCache>
                <c:formatCode>0.00</c:formatCode>
                <c:ptCount val="12"/>
                <c:pt idx="5">
                  <c:v>7.7374999999999989</c:v>
                </c:pt>
                <c:pt idx="6">
                  <c:v>7.33</c:v>
                </c:pt>
                <c:pt idx="7">
                  <c:v>7.5625</c:v>
                </c:pt>
                <c:pt idx="8">
                  <c:v>7.8150000000000004</c:v>
                </c:pt>
                <c:pt idx="9">
                  <c:v>7.0375000000000005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pocha'!$T$60:$AE$60</c:f>
              <c:numCache>
                <c:formatCode>0.00</c:formatCode>
                <c:ptCount val="12"/>
                <c:pt idx="5">
                  <c:v>6.4044444444444446</c:v>
                </c:pt>
                <c:pt idx="6">
                  <c:v>5.7123809523809523</c:v>
                </c:pt>
                <c:pt idx="7">
                  <c:v>5.8833714285714285</c:v>
                </c:pt>
                <c:pt idx="8">
                  <c:v>5.8593253968253967</c:v>
                </c:pt>
                <c:pt idx="9">
                  <c:v>5.1886458333333341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'Alubia pocha'!$S$61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pocha'!$T$61:$AE$61</c:f>
              <c:numCache>
                <c:formatCode>0.00</c:formatCode>
                <c:ptCount val="12"/>
                <c:pt idx="5">
                  <c:v>7.2192361111111101</c:v>
                </c:pt>
                <c:pt idx="6">
                  <c:v>6.5968343253968245</c:v>
                </c:pt>
                <c:pt idx="7">
                  <c:v>6.731943849206349</c:v>
                </c:pt>
                <c:pt idx="8">
                  <c:v>6.7068042328042319</c:v>
                </c:pt>
                <c:pt idx="9">
                  <c:v>6.147039583333334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pocha'!$S$62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pocha'!$T$62:$AE$62</c:f>
              <c:numCache>
                <c:formatCode>0.00</c:formatCode>
                <c:ptCount val="12"/>
                <c:pt idx="5">
                  <c:v>8.2200000000000006</c:v>
                </c:pt>
                <c:pt idx="6">
                  <c:v>7.7125000000000004</c:v>
                </c:pt>
                <c:pt idx="7">
                  <c:v>7.82</c:v>
                </c:pt>
                <c:pt idx="8">
                  <c:v>8.3000000000000007</c:v>
                </c:pt>
                <c:pt idx="9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9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1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'Alubia pocha'!$C$9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'Alubia pocha'!$B$11:$B$63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pocha'!$C$11:$C$63</c:f>
              <c:numCache>
                <c:formatCode>#,##0.00</c:formatCode>
                <c:ptCount val="53"/>
                <c:pt idx="20">
                  <c:v>0</c:v>
                </c:pt>
                <c:pt idx="22">
                  <c:v>2.42</c:v>
                </c:pt>
                <c:pt idx="23">
                  <c:v>2.42</c:v>
                </c:pt>
                <c:pt idx="24">
                  <c:v>2.42</c:v>
                </c:pt>
                <c:pt idx="25">
                  <c:v>2.42</c:v>
                </c:pt>
                <c:pt idx="26">
                  <c:v>2.42</c:v>
                </c:pt>
                <c:pt idx="27">
                  <c:v>2.42</c:v>
                </c:pt>
                <c:pt idx="28">
                  <c:v>2.42</c:v>
                </c:pt>
                <c:pt idx="29">
                  <c:v>2.42</c:v>
                </c:pt>
                <c:pt idx="30">
                  <c:v>2.42</c:v>
                </c:pt>
                <c:pt idx="31">
                  <c:v>2.42</c:v>
                </c:pt>
                <c:pt idx="32">
                  <c:v>2.42</c:v>
                </c:pt>
                <c:pt idx="33">
                  <c:v>2.42</c:v>
                </c:pt>
                <c:pt idx="34">
                  <c:v>2.42</c:v>
                </c:pt>
                <c:pt idx="35">
                  <c:v>2.42</c:v>
                </c:pt>
                <c:pt idx="36">
                  <c:v>2.42</c:v>
                </c:pt>
                <c:pt idx="37">
                  <c:v>2.42</c:v>
                </c:pt>
                <c:pt idx="38">
                  <c:v>2.42</c:v>
                </c:pt>
                <c:pt idx="39">
                  <c:v>2.42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'Alubia pocha'!$D$9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'Alubia pocha'!$B$11:$B$63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pocha'!$D$11:$D$63</c:f>
              <c:numCache>
                <c:formatCode>#,##0.00</c:formatCode>
                <c:ptCount val="53"/>
                <c:pt idx="22">
                  <c:v>4.5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'Alubia pocha'!$F$9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'Alubia pocha'!$B$11:$B$63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pocha'!$F$11:$F$63</c:f>
              <c:numCache>
                <c:formatCode>#,##0.00</c:formatCode>
                <c:ptCount val="53"/>
                <c:pt idx="23">
                  <c:v>8.7799999999999994</c:v>
                </c:pt>
                <c:pt idx="24">
                  <c:v>7.94</c:v>
                </c:pt>
                <c:pt idx="25">
                  <c:v>7.94</c:v>
                </c:pt>
                <c:pt idx="26">
                  <c:v>7.75</c:v>
                </c:pt>
                <c:pt idx="27">
                  <c:v>7.75</c:v>
                </c:pt>
                <c:pt idx="28">
                  <c:v>7.71</c:v>
                </c:pt>
                <c:pt idx="29">
                  <c:v>7.64</c:v>
                </c:pt>
                <c:pt idx="30">
                  <c:v>7.76</c:v>
                </c:pt>
                <c:pt idx="31">
                  <c:v>7.76</c:v>
                </c:pt>
                <c:pt idx="32">
                  <c:v>7.83</c:v>
                </c:pt>
                <c:pt idx="33">
                  <c:v>7.83</c:v>
                </c:pt>
                <c:pt idx="34">
                  <c:v>7.92</c:v>
                </c:pt>
                <c:pt idx="37">
                  <c:v>8.1</c:v>
                </c:pt>
                <c:pt idx="38">
                  <c:v>8.5</c:v>
                </c:pt>
                <c:pt idx="39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0">
          <cell r="D90">
            <v>4.5</v>
          </cell>
          <cell r="F90">
            <v>5</v>
          </cell>
        </row>
      </sheetData>
      <sheetData sheetId="23">
        <row r="90">
          <cell r="D90">
            <v>4</v>
          </cell>
          <cell r="F90">
            <v>4.5</v>
          </cell>
          <cell r="G90">
            <v>8.7799999999999994</v>
          </cell>
        </row>
      </sheetData>
      <sheetData sheetId="24">
        <row r="90">
          <cell r="D90">
            <v>4</v>
          </cell>
          <cell r="F90">
            <v>4.5</v>
          </cell>
          <cell r="G90">
            <v>7.94</v>
          </cell>
        </row>
      </sheetData>
      <sheetData sheetId="25">
        <row r="90">
          <cell r="D90">
            <v>4</v>
          </cell>
          <cell r="F90">
            <v>4.5</v>
          </cell>
          <cell r="G90">
            <v>7.94</v>
          </cell>
        </row>
      </sheetData>
      <sheetData sheetId="26">
        <row r="90">
          <cell r="D90">
            <v>4</v>
          </cell>
          <cell r="F90">
            <v>4.5</v>
          </cell>
          <cell r="G90">
            <v>7.75</v>
          </cell>
        </row>
      </sheetData>
      <sheetData sheetId="27">
        <row r="90">
          <cell r="D90">
            <v>4</v>
          </cell>
          <cell r="F90">
            <v>4.5</v>
          </cell>
          <cell r="G90">
            <v>7.75</v>
          </cell>
        </row>
      </sheetData>
      <sheetData sheetId="28">
        <row r="90">
          <cell r="D90">
            <v>4</v>
          </cell>
          <cell r="F90">
            <v>4.5</v>
          </cell>
          <cell r="G90">
            <v>7.71</v>
          </cell>
        </row>
      </sheetData>
      <sheetData sheetId="29">
        <row r="90">
          <cell r="D90">
            <v>4</v>
          </cell>
          <cell r="F90">
            <v>4.5</v>
          </cell>
          <cell r="G90">
            <v>7.64</v>
          </cell>
        </row>
      </sheetData>
      <sheetData sheetId="30">
        <row r="90">
          <cell r="D90">
            <v>4</v>
          </cell>
          <cell r="F90">
            <v>4.5</v>
          </cell>
          <cell r="G90">
            <v>7.76</v>
          </cell>
        </row>
      </sheetData>
      <sheetData sheetId="31">
        <row r="90">
          <cell r="F90">
            <v>4.5</v>
          </cell>
          <cell r="G90">
            <v>7.76</v>
          </cell>
        </row>
      </sheetData>
      <sheetData sheetId="32">
        <row r="90">
          <cell r="D90">
            <v>4</v>
          </cell>
          <cell r="F90">
            <v>4.5</v>
          </cell>
          <cell r="G90">
            <v>7.83</v>
          </cell>
        </row>
      </sheetData>
      <sheetData sheetId="33">
        <row r="90">
          <cell r="G90">
            <v>7.83</v>
          </cell>
        </row>
      </sheetData>
      <sheetData sheetId="34">
        <row r="90">
          <cell r="G90">
            <v>7.92</v>
          </cell>
        </row>
      </sheetData>
      <sheetData sheetId="35"/>
      <sheetData sheetId="36"/>
      <sheetData sheetId="37">
        <row r="90">
          <cell r="G90">
            <v>8.1</v>
          </cell>
        </row>
      </sheetData>
      <sheetData sheetId="38">
        <row r="90">
          <cell r="G90">
            <v>8.5</v>
          </cell>
        </row>
      </sheetData>
      <sheetData sheetId="39">
        <row r="90">
          <cell r="G90">
            <v>8.5</v>
          </cell>
        </row>
      </sheetData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abSelected="1" zoomScale="115" zoomScaleNormal="115" zoomScaleSheetLayoutView="130" workbookViewId="0">
      <selection activeCell="C52" sqref="C52:F5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40" t="s">
        <v>26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41" t="s">
        <v>29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36" ht="32.25" customHeight="1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32.25" customHeight="1">
      <c r="B9" s="37" t="s">
        <v>0</v>
      </c>
      <c r="C9" s="9" t="s">
        <v>19</v>
      </c>
      <c r="D9" s="9" t="s">
        <v>20</v>
      </c>
      <c r="E9" s="9" t="s">
        <v>21</v>
      </c>
      <c r="F9" s="10" t="s">
        <v>22</v>
      </c>
    </row>
    <row r="10" spans="2:36" ht="12.75" customHeight="1">
      <c r="B10" s="37"/>
      <c r="C10" s="38" t="s">
        <v>23</v>
      </c>
      <c r="D10" s="38"/>
      <c r="E10" s="38"/>
      <c r="F10" s="39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27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 t="s">
        <v>2</v>
      </c>
      <c r="U25" s="18" t="s">
        <v>3</v>
      </c>
      <c r="V25" s="18" t="s">
        <v>4</v>
      </c>
      <c r="W25" s="18" t="s">
        <v>5</v>
      </c>
      <c r="X25" s="18" t="s">
        <v>6</v>
      </c>
      <c r="Y25" s="18" t="s">
        <v>7</v>
      </c>
      <c r="Z25" s="18" t="s">
        <v>8</v>
      </c>
      <c r="AA25" s="18" t="s">
        <v>9</v>
      </c>
      <c r="AB25" s="18" t="s">
        <v>10</v>
      </c>
      <c r="AC25" s="18" t="s">
        <v>11</v>
      </c>
      <c r="AD25" s="18" t="s">
        <v>12</v>
      </c>
      <c r="AE25" s="18" t="s">
        <v>13</v>
      </c>
      <c r="AF25" s="18" t="s">
        <v>14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2017</v>
      </c>
      <c r="T26" s="20"/>
      <c r="U26" s="20"/>
      <c r="V26" s="20"/>
      <c r="W26" s="20"/>
      <c r="X26" s="20"/>
      <c r="Y26" s="20">
        <v>3.2</v>
      </c>
      <c r="Z26" s="20">
        <v>2.95</v>
      </c>
      <c r="AA26" s="20">
        <v>2.8125</v>
      </c>
      <c r="AB26" s="20">
        <v>2.9166666666666665</v>
      </c>
      <c r="AC26" s="20">
        <v>2.6625000000000001</v>
      </c>
      <c r="AD26" s="20">
        <v>2.5</v>
      </c>
      <c r="AE26" s="20"/>
      <c r="AF26" s="21">
        <f t="shared" ref="AF26:AF34" si="0">AVERAGE(T26:AE26)</f>
        <v>2.8402777777777772</v>
      </c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2018</v>
      </c>
      <c r="T27" s="20"/>
      <c r="U27" s="20"/>
      <c r="V27" s="20"/>
      <c r="W27" s="20"/>
      <c r="X27" s="20"/>
      <c r="Y27" s="20">
        <v>2.9166666666666665</v>
      </c>
      <c r="Z27" s="20">
        <v>2.5625</v>
      </c>
      <c r="AA27" s="20">
        <v>2.79</v>
      </c>
      <c r="AB27" s="20">
        <v>2.9624999999999999</v>
      </c>
      <c r="AC27" s="20">
        <v>3</v>
      </c>
      <c r="AD27" s="20"/>
      <c r="AE27" s="20"/>
      <c r="AF27" s="21">
        <f t="shared" si="0"/>
        <v>2.8463333333333334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2019</v>
      </c>
      <c r="T28" s="20"/>
      <c r="U28" s="20"/>
      <c r="V28" s="20"/>
      <c r="W28" s="20"/>
      <c r="X28" s="20"/>
      <c r="Y28" s="20">
        <v>3.6</v>
      </c>
      <c r="Z28" s="20">
        <v>3.375</v>
      </c>
      <c r="AA28" s="20">
        <v>3.75</v>
      </c>
      <c r="AB28" s="20">
        <v>3.375</v>
      </c>
      <c r="AC28" s="20">
        <v>2.6875</v>
      </c>
      <c r="AD28" s="20"/>
      <c r="AE28" s="20"/>
      <c r="AF28" s="21">
        <f t="shared" si="0"/>
        <v>3.3575000000000004</v>
      </c>
    </row>
    <row r="29" spans="2:32" ht="9.9499999999999993" customHeight="1">
      <c r="B29" s="31">
        <v>19</v>
      </c>
      <c r="C29" s="28"/>
      <c r="D29" s="28"/>
      <c r="E29" s="28"/>
      <c r="F29" s="28"/>
      <c r="S29" s="19">
        <v>2020</v>
      </c>
      <c r="T29" s="20"/>
      <c r="U29" s="20"/>
      <c r="V29" s="20"/>
      <c r="W29" s="20"/>
      <c r="X29" s="20"/>
      <c r="Y29" s="20">
        <v>3.6375000000000002</v>
      </c>
      <c r="Z29" s="20">
        <v>3.3</v>
      </c>
      <c r="AA29" s="20">
        <v>3.4249999999999998</v>
      </c>
      <c r="AB29" s="20">
        <v>2.875</v>
      </c>
      <c r="AC29" s="20">
        <v>3</v>
      </c>
      <c r="AD29" s="20"/>
      <c r="AE29" s="20"/>
      <c r="AF29" s="21">
        <f t="shared" si="0"/>
        <v>3.2475000000000001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2021</v>
      </c>
      <c r="T30" s="20"/>
      <c r="U30" s="20"/>
      <c r="V30" s="20"/>
      <c r="W30" s="20"/>
      <c r="X30" s="20"/>
      <c r="Y30" s="20">
        <v>4</v>
      </c>
      <c r="Z30" s="20">
        <v>3.8600000000000003</v>
      </c>
      <c r="AA30" s="20">
        <v>3.125</v>
      </c>
      <c r="AB30" s="20">
        <v>3</v>
      </c>
      <c r="AC30" s="20">
        <v>2.8125</v>
      </c>
      <c r="AD30" s="20"/>
      <c r="AE30" s="20"/>
      <c r="AF30" s="21">
        <f t="shared" si="0"/>
        <v>3.3594999999999997</v>
      </c>
    </row>
    <row r="31" spans="2:32" ht="9.9499999999999993" customHeight="1">
      <c r="B31" s="31">
        <v>21</v>
      </c>
      <c r="C31" s="42" t="s">
        <v>30</v>
      </c>
      <c r="D31" s="42"/>
      <c r="E31" s="42"/>
      <c r="F31" s="42"/>
      <c r="S31" s="19">
        <v>2022</v>
      </c>
      <c r="T31" s="20"/>
      <c r="U31" s="20"/>
      <c r="V31" s="20"/>
      <c r="W31" s="20"/>
      <c r="X31" s="20"/>
      <c r="Y31" s="20">
        <v>3.96</v>
      </c>
      <c r="Z31" s="20">
        <v>3.9</v>
      </c>
      <c r="AA31" s="20">
        <v>3.8666666666666667</v>
      </c>
      <c r="AB31" s="20">
        <v>3.625</v>
      </c>
      <c r="AC31" s="20">
        <v>3</v>
      </c>
      <c r="AD31" s="20"/>
      <c r="AE31" s="20"/>
      <c r="AF31" s="21">
        <f t="shared" si="0"/>
        <v>3.6703333333333332</v>
      </c>
    </row>
    <row r="32" spans="2:32" ht="9.9499999999999993" customHeight="1">
      <c r="B32" s="29">
        <v>22</v>
      </c>
      <c r="C32" s="30"/>
      <c r="D32" s="33"/>
      <c r="E32" s="33"/>
      <c r="F32" s="33"/>
      <c r="S32" s="19" t="s">
        <v>15</v>
      </c>
      <c r="T32" s="20"/>
      <c r="U32" s="20"/>
      <c r="V32" s="20"/>
      <c r="W32" s="20"/>
      <c r="X32" s="20"/>
      <c r="Y32" s="20">
        <f>MAX(Y26:Y31)</f>
        <v>4</v>
      </c>
      <c r="Z32" s="20">
        <f t="shared" ref="Z32:AC32" si="1">MAX(Z26:Z31)</f>
        <v>3.9</v>
      </c>
      <c r="AA32" s="20">
        <f t="shared" si="1"/>
        <v>3.8666666666666667</v>
      </c>
      <c r="AB32" s="20">
        <f t="shared" si="1"/>
        <v>3.625</v>
      </c>
      <c r="AC32" s="20">
        <f t="shared" si="1"/>
        <v>3</v>
      </c>
      <c r="AD32" s="20"/>
      <c r="AE32" s="20"/>
      <c r="AF32" s="21">
        <f t="shared" si="0"/>
        <v>3.6783333333333332</v>
      </c>
    </row>
    <row r="33" spans="2:32" ht="9.9499999999999993" customHeight="1">
      <c r="B33" s="31">
        <v>23</v>
      </c>
      <c r="C33" s="28">
        <v>2.42</v>
      </c>
      <c r="D33" s="28">
        <f>'[1]23'!$D$90</f>
        <v>4.5</v>
      </c>
      <c r="E33" s="28">
        <f>'[1]23'!$F$90</f>
        <v>5</v>
      </c>
      <c r="F33" s="28"/>
      <c r="S33" s="19" t="s">
        <v>16</v>
      </c>
      <c r="T33" s="20"/>
      <c r="U33" s="20"/>
      <c r="V33" s="20"/>
      <c r="W33" s="20"/>
      <c r="X33" s="20"/>
      <c r="Y33" s="20">
        <f t="shared" ref="Y33:AA33" si="2">MIN(Y26:Y31)</f>
        <v>2.9166666666666665</v>
      </c>
      <c r="Z33" s="20">
        <f>MIN(Z26:Z31)</f>
        <v>2.5625</v>
      </c>
      <c r="AA33" s="20">
        <f t="shared" si="2"/>
        <v>2.79</v>
      </c>
      <c r="AB33" s="20">
        <f>MIN(AB26:AB31)</f>
        <v>2.875</v>
      </c>
      <c r="AC33" s="20">
        <f>MIN(AC26:AC31)</f>
        <v>2.6625000000000001</v>
      </c>
      <c r="AD33" s="20"/>
      <c r="AE33" s="20"/>
      <c r="AF33" s="21">
        <f t="shared" si="0"/>
        <v>2.7613333333333334</v>
      </c>
    </row>
    <row r="34" spans="2:32" ht="9.9499999999999993" customHeight="1">
      <c r="B34" s="29">
        <v>24</v>
      </c>
      <c r="C34" s="30">
        <v>2.42</v>
      </c>
      <c r="D34" s="30">
        <f>'[1]24'!$D$90</f>
        <v>4</v>
      </c>
      <c r="E34" s="30">
        <f>'[1]24'!$F$90</f>
        <v>4.5</v>
      </c>
      <c r="F34" s="30">
        <f>'[1]24'!$G$90</f>
        <v>8.7799999999999994</v>
      </c>
      <c r="S34" s="19" t="s">
        <v>24</v>
      </c>
      <c r="T34" s="20"/>
      <c r="U34" s="20"/>
      <c r="V34" s="20"/>
      <c r="W34" s="20"/>
      <c r="X34" s="20"/>
      <c r="Y34" s="20">
        <f t="shared" ref="Y34:AC34" si="3">AVERAGE(Y26:Y31)</f>
        <v>3.5523611111111113</v>
      </c>
      <c r="Z34" s="20">
        <f t="shared" si="3"/>
        <v>3.324583333333333</v>
      </c>
      <c r="AA34" s="20">
        <f t="shared" si="3"/>
        <v>3.294861111111111</v>
      </c>
      <c r="AB34" s="20">
        <f t="shared" si="3"/>
        <v>3.1256944444444446</v>
      </c>
      <c r="AC34" s="20">
        <f t="shared" si="3"/>
        <v>2.8604166666666671</v>
      </c>
      <c r="AD34" s="20"/>
      <c r="AE34" s="20"/>
      <c r="AF34" s="21">
        <f t="shared" si="0"/>
        <v>3.231583333333333</v>
      </c>
    </row>
    <row r="35" spans="2:32" ht="9.9499999999999993" customHeight="1">
      <c r="B35" s="31">
        <v>25</v>
      </c>
      <c r="C35" s="28">
        <v>2.42</v>
      </c>
      <c r="D35" s="28">
        <f>'[1]25'!$D$90</f>
        <v>4</v>
      </c>
      <c r="E35" s="28">
        <f>'[1]25'!$F$90</f>
        <v>4.5</v>
      </c>
      <c r="F35" s="28">
        <f>'[1]25'!$G$90</f>
        <v>7.94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>
        <v>2.42</v>
      </c>
      <c r="D36" s="30">
        <f>'[1]26'!$D$90</f>
        <v>4</v>
      </c>
      <c r="E36" s="30">
        <f>'[1]26'!$F$90</f>
        <v>4.5</v>
      </c>
      <c r="F36" s="30">
        <f>'[1]26'!$G$90</f>
        <v>7.94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>
        <v>2.42</v>
      </c>
      <c r="D37" s="28">
        <f>'[1]27'!$D$90</f>
        <v>4</v>
      </c>
      <c r="E37" s="28">
        <f>'[1]27'!$F$90</f>
        <v>4.5</v>
      </c>
      <c r="F37" s="28">
        <f>'[1]27'!$G$90</f>
        <v>7.75</v>
      </c>
      <c r="S37" s="17"/>
      <c r="T37" s="18" t="s">
        <v>2</v>
      </c>
      <c r="U37" s="18" t="s">
        <v>3</v>
      </c>
      <c r="V37" s="18" t="s">
        <v>4</v>
      </c>
      <c r="W37" s="18" t="s">
        <v>5</v>
      </c>
      <c r="X37" s="18" t="s">
        <v>6</v>
      </c>
      <c r="Y37" s="18" t="s">
        <v>7</v>
      </c>
      <c r="Z37" s="18" t="s">
        <v>8</v>
      </c>
      <c r="AA37" s="18" t="s">
        <v>9</v>
      </c>
      <c r="AB37" s="18" t="s">
        <v>10</v>
      </c>
      <c r="AC37" s="18" t="s">
        <v>11</v>
      </c>
      <c r="AD37" s="18" t="s">
        <v>12</v>
      </c>
      <c r="AE37" s="18" t="s">
        <v>13</v>
      </c>
      <c r="AF37" s="17"/>
    </row>
    <row r="38" spans="2:32" ht="9.9499999999999993" customHeight="1">
      <c r="B38" s="29">
        <v>28</v>
      </c>
      <c r="C38" s="30">
        <v>2.42</v>
      </c>
      <c r="D38" s="30">
        <f>'[1]28'!$D$90</f>
        <v>4</v>
      </c>
      <c r="E38" s="30">
        <f>'[1]28'!$F$90</f>
        <v>4.5</v>
      </c>
      <c r="F38" s="30">
        <f>'[1]28'!$G$90</f>
        <v>7.75</v>
      </c>
      <c r="S38" s="19" t="s">
        <v>25</v>
      </c>
      <c r="T38" s="20"/>
      <c r="U38" s="20"/>
      <c r="V38" s="20"/>
      <c r="W38" s="20"/>
      <c r="X38" s="20"/>
      <c r="Y38" s="20">
        <f t="shared" ref="Y38:AC40" si="4">Y32</f>
        <v>4</v>
      </c>
      <c r="Z38" s="20">
        <f t="shared" si="4"/>
        <v>3.9</v>
      </c>
      <c r="AA38" s="20">
        <f t="shared" si="4"/>
        <v>3.8666666666666667</v>
      </c>
      <c r="AB38" s="20">
        <f t="shared" si="4"/>
        <v>3.625</v>
      </c>
      <c r="AC38" s="20">
        <f t="shared" si="4"/>
        <v>3</v>
      </c>
      <c r="AD38" s="20"/>
      <c r="AE38" s="20"/>
      <c r="AF38" s="17"/>
    </row>
    <row r="39" spans="2:32" ht="9.9499999999999993" customHeight="1">
      <c r="B39" s="31">
        <v>29</v>
      </c>
      <c r="C39" s="28">
        <v>2.42</v>
      </c>
      <c r="D39" s="28">
        <f>'[1]29'!$D$90</f>
        <v>4</v>
      </c>
      <c r="E39" s="28">
        <f>'[1]29'!$F$90</f>
        <v>4.5</v>
      </c>
      <c r="F39" s="28">
        <f>'[1]29'!$G$90</f>
        <v>7.71</v>
      </c>
      <c r="S39" s="19"/>
      <c r="T39" s="20"/>
      <c r="U39" s="20"/>
      <c r="V39" s="20"/>
      <c r="W39" s="20"/>
      <c r="X39" s="20"/>
      <c r="Y39" s="20">
        <f t="shared" si="4"/>
        <v>2.9166666666666665</v>
      </c>
      <c r="Z39" s="20">
        <f t="shared" si="4"/>
        <v>2.5625</v>
      </c>
      <c r="AA39" s="20">
        <f t="shared" si="4"/>
        <v>2.79</v>
      </c>
      <c r="AB39" s="20">
        <f t="shared" si="4"/>
        <v>2.875</v>
      </c>
      <c r="AC39" s="20">
        <f t="shared" si="4"/>
        <v>2.6625000000000001</v>
      </c>
      <c r="AD39" s="20"/>
      <c r="AE39" s="20"/>
      <c r="AF39" s="17"/>
    </row>
    <row r="40" spans="2:32" ht="9.9499999999999993" customHeight="1">
      <c r="B40" s="29">
        <v>30</v>
      </c>
      <c r="C40" s="30">
        <v>2.42</v>
      </c>
      <c r="D40" s="30">
        <f>'[1]30'!$D$90</f>
        <v>4</v>
      </c>
      <c r="E40" s="30">
        <f>'[1]30'!$F$90</f>
        <v>4.5</v>
      </c>
      <c r="F40" s="30">
        <f>'[1]30'!$G$90</f>
        <v>7.64</v>
      </c>
      <c r="S40" s="22" t="str">
        <f>S34</f>
        <v>Promedio 2017- 2022</v>
      </c>
      <c r="T40" s="23"/>
      <c r="U40" s="23"/>
      <c r="V40" s="23"/>
      <c r="W40" s="23"/>
      <c r="X40" s="23"/>
      <c r="Y40" s="23">
        <f t="shared" si="4"/>
        <v>3.5523611111111113</v>
      </c>
      <c r="Z40" s="23">
        <f t="shared" si="4"/>
        <v>3.324583333333333</v>
      </c>
      <c r="AA40" s="23">
        <f t="shared" si="4"/>
        <v>3.294861111111111</v>
      </c>
      <c r="AB40" s="23">
        <f t="shared" si="4"/>
        <v>3.1256944444444446</v>
      </c>
      <c r="AC40" s="23">
        <f t="shared" si="4"/>
        <v>2.8604166666666671</v>
      </c>
      <c r="AD40" s="23"/>
      <c r="AE40" s="23"/>
      <c r="AF40" s="17"/>
    </row>
    <row r="41" spans="2:32" ht="9.9499999999999993" customHeight="1">
      <c r="B41" s="31">
        <v>31</v>
      </c>
      <c r="C41" s="28">
        <v>2.42</v>
      </c>
      <c r="D41" s="28">
        <f>'[1]31'!$D$90</f>
        <v>4</v>
      </c>
      <c r="E41" s="28">
        <f>'[1]31'!$F$90</f>
        <v>4.5</v>
      </c>
      <c r="F41" s="28">
        <f>'[1]31'!$G$90</f>
        <v>7.76</v>
      </c>
      <c r="S41" s="19">
        <v>2023</v>
      </c>
      <c r="T41" s="24"/>
      <c r="U41" s="24"/>
      <c r="V41" s="24"/>
      <c r="W41" s="24"/>
      <c r="X41" s="24"/>
      <c r="Y41" s="24">
        <f>AVERAGE(D33:D36)</f>
        <v>4.125</v>
      </c>
      <c r="Z41" s="24">
        <f>AVERAGE(D37:D40)</f>
        <v>4</v>
      </c>
      <c r="AA41" s="24">
        <f>AVERAGE(D41:D45)</f>
        <v>4</v>
      </c>
      <c r="AB41" s="24"/>
      <c r="AC41" s="24"/>
      <c r="AD41" s="24"/>
      <c r="AE41" s="24"/>
      <c r="AF41" s="17"/>
    </row>
    <row r="42" spans="2:32" ht="9.9499999999999993" customHeight="1">
      <c r="B42" s="29">
        <v>32</v>
      </c>
      <c r="C42" s="30">
        <v>2.42</v>
      </c>
      <c r="D42" s="30">
        <v>4</v>
      </c>
      <c r="E42" s="30">
        <f>'[1]32'!$F$90</f>
        <v>4.5</v>
      </c>
      <c r="F42" s="30">
        <f>'[1]32'!$G$90</f>
        <v>7.76</v>
      </c>
    </row>
    <row r="43" spans="2:32" ht="9.9499999999999993" customHeight="1">
      <c r="B43" s="31">
        <v>33</v>
      </c>
      <c r="C43" s="28">
        <v>2.42</v>
      </c>
      <c r="D43" s="28">
        <f>'[1]33'!$D$90</f>
        <v>4</v>
      </c>
      <c r="E43" s="28">
        <f>'[1]33'!$F$90</f>
        <v>4.5</v>
      </c>
      <c r="F43" s="28">
        <f>'[1]33'!$G$90</f>
        <v>7.83</v>
      </c>
    </row>
    <row r="44" spans="2:32" ht="9.9499999999999993" customHeight="1">
      <c r="B44" s="29">
        <v>34</v>
      </c>
      <c r="C44" s="30">
        <v>2.42</v>
      </c>
      <c r="D44" s="30"/>
      <c r="E44" s="30"/>
      <c r="F44" s="30">
        <f>'[1]34'!$G$90</f>
        <v>7.83</v>
      </c>
    </row>
    <row r="45" spans="2:32" ht="9.9499999999999993" customHeight="1">
      <c r="B45" s="31">
        <v>35</v>
      </c>
      <c r="C45" s="28">
        <v>2.42</v>
      </c>
      <c r="D45" s="28"/>
      <c r="E45" s="32"/>
      <c r="F45" s="28">
        <f>'[1]35'!$G$90</f>
        <v>7.92</v>
      </c>
      <c r="S45" s="16" t="s">
        <v>28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>
        <v>2.42</v>
      </c>
      <c r="D46" s="30"/>
      <c r="E46" s="30"/>
      <c r="F46" s="30"/>
      <c r="S46" s="17"/>
      <c r="T46" s="18" t="s">
        <v>2</v>
      </c>
      <c r="U46" s="18" t="s">
        <v>3</v>
      </c>
      <c r="V46" s="18" t="s">
        <v>4</v>
      </c>
      <c r="W46" s="18" t="s">
        <v>5</v>
      </c>
      <c r="X46" s="18" t="s">
        <v>6</v>
      </c>
      <c r="Y46" s="18" t="s">
        <v>7</v>
      </c>
      <c r="Z46" s="18" t="s">
        <v>8</v>
      </c>
      <c r="AA46" s="18" t="s">
        <v>9</v>
      </c>
      <c r="AB46" s="18" t="s">
        <v>10</v>
      </c>
      <c r="AC46" s="18" t="s">
        <v>11</v>
      </c>
      <c r="AD46" s="18" t="s">
        <v>12</v>
      </c>
      <c r="AE46" s="18" t="s">
        <v>13</v>
      </c>
      <c r="AF46" s="18" t="s">
        <v>14</v>
      </c>
    </row>
    <row r="47" spans="2:32" ht="9.9499999999999993" customHeight="1">
      <c r="B47" s="31">
        <v>37</v>
      </c>
      <c r="C47" s="28">
        <v>2.42</v>
      </c>
      <c r="D47" s="28"/>
      <c r="E47" s="28"/>
      <c r="F47" s="28"/>
      <c r="S47" s="19">
        <v>2017</v>
      </c>
      <c r="T47" s="20"/>
      <c r="U47" s="20"/>
      <c r="V47" s="20"/>
      <c r="W47" s="20"/>
      <c r="X47" s="20"/>
      <c r="Y47" s="20"/>
      <c r="Z47" s="20">
        <v>6.0975416666666673</v>
      </c>
      <c r="AA47" s="20">
        <v>5.977875</v>
      </c>
      <c r="AB47" s="20">
        <v>5.8593253968253967</v>
      </c>
      <c r="AC47" s="20">
        <v>5.1886458333333341</v>
      </c>
      <c r="AD47" s="20">
        <v>5.149</v>
      </c>
      <c r="AE47" s="20"/>
      <c r="AF47" s="21">
        <f t="shared" ref="AF47:AF48" si="5">AVERAGE(T47:AE47)</f>
        <v>5.6544775793650803</v>
      </c>
    </row>
    <row r="48" spans="2:32" ht="9.9499999999999993" customHeight="1">
      <c r="B48" s="29">
        <v>38</v>
      </c>
      <c r="C48" s="30">
        <v>2.42</v>
      </c>
      <c r="D48" s="30"/>
      <c r="E48" s="30"/>
      <c r="F48" s="30">
        <f>'[1]38'!$G$90</f>
        <v>8.1</v>
      </c>
      <c r="S48" s="19">
        <v>2018</v>
      </c>
      <c r="T48" s="20"/>
      <c r="U48" s="20"/>
      <c r="V48" s="20"/>
      <c r="W48" s="20"/>
      <c r="X48" s="20"/>
      <c r="Y48" s="20"/>
      <c r="Z48" s="20">
        <v>5.7123809523809523</v>
      </c>
      <c r="AA48" s="20">
        <v>5.8833714285714285</v>
      </c>
      <c r="AB48" s="20">
        <v>5.9738749999999996</v>
      </c>
      <c r="AC48" s="20">
        <v>5.5831250000000008</v>
      </c>
      <c r="AD48" s="20">
        <v>5.5</v>
      </c>
      <c r="AE48" s="20"/>
      <c r="AF48" s="21">
        <f t="shared" si="5"/>
        <v>5.7305504761904755</v>
      </c>
    </row>
    <row r="49" spans="2:32" ht="9.9499999999999993" customHeight="1">
      <c r="B49" s="31">
        <v>39</v>
      </c>
      <c r="C49" s="34">
        <v>2.42</v>
      </c>
      <c r="D49" s="34"/>
      <c r="E49" s="34"/>
      <c r="F49" s="34">
        <f>'[1]39'!$G$90</f>
        <v>8.5</v>
      </c>
      <c r="S49" s="19">
        <v>2019</v>
      </c>
      <c r="T49" s="20"/>
      <c r="U49" s="20"/>
      <c r="V49" s="20"/>
      <c r="W49" s="20"/>
      <c r="X49" s="20"/>
      <c r="Y49" s="20">
        <v>6.4044444444444446</v>
      </c>
      <c r="Z49" s="20">
        <v>6.6970833333333335</v>
      </c>
      <c r="AA49" s="20">
        <v>6.7729166666666671</v>
      </c>
      <c r="AB49" s="20">
        <v>6.6941250000000014</v>
      </c>
      <c r="AC49" s="20">
        <v>5.5874666666666668</v>
      </c>
      <c r="AD49" s="20">
        <v>5.6018749999999997</v>
      </c>
      <c r="AE49" s="20"/>
      <c r="AF49" s="21">
        <f>AVERAGE(T49:AE49)</f>
        <v>6.2929851851851852</v>
      </c>
    </row>
    <row r="50" spans="2:32" ht="9.9499999999999993" customHeight="1">
      <c r="B50" s="29">
        <v>40</v>
      </c>
      <c r="C50" s="30">
        <v>2.42</v>
      </c>
      <c r="D50" s="30"/>
      <c r="E50" s="30"/>
      <c r="F50" s="30">
        <f>'[1]40'!$G$90</f>
        <v>8.5</v>
      </c>
      <c r="S50" s="19">
        <v>2020</v>
      </c>
      <c r="T50" s="20"/>
      <c r="U50" s="20"/>
      <c r="V50" s="20"/>
      <c r="W50" s="20"/>
      <c r="X50" s="20"/>
      <c r="Y50" s="20">
        <v>7.05</v>
      </c>
      <c r="Z50" s="20">
        <v>7.12</v>
      </c>
      <c r="AA50" s="20">
        <v>7.39</v>
      </c>
      <c r="AB50" s="20">
        <v>7.0124999999999993</v>
      </c>
      <c r="AC50" s="20">
        <v>7.0375000000000005</v>
      </c>
      <c r="AD50" s="20"/>
      <c r="AE50" s="20"/>
      <c r="AF50" s="21">
        <f t="shared" ref="AF50:AF55" si="6">AVERAGE(T50:AE50)</f>
        <v>7.1219999999999999</v>
      </c>
    </row>
    <row r="51" spans="2:32" ht="9.9499999999999993" customHeight="1">
      <c r="B51" s="31">
        <v>41</v>
      </c>
      <c r="C51" s="36"/>
      <c r="D51" s="36"/>
      <c r="E51" s="36"/>
      <c r="F51" s="36"/>
      <c r="S51" s="19">
        <v>2021</v>
      </c>
      <c r="T51" s="20"/>
      <c r="U51" s="20"/>
      <c r="V51" s="20"/>
      <c r="W51" s="20"/>
      <c r="X51" s="20"/>
      <c r="Y51" s="20">
        <v>7.6850000000000005</v>
      </c>
      <c r="Z51" s="20">
        <v>6.6239999999999997</v>
      </c>
      <c r="AA51" s="20">
        <v>6.8049999999999997</v>
      </c>
      <c r="AB51" s="20">
        <v>6.8860000000000001</v>
      </c>
      <c r="AC51" s="20">
        <v>6.4874999999999998</v>
      </c>
      <c r="AD51" s="20"/>
      <c r="AE51" s="20"/>
      <c r="AF51" s="21">
        <f t="shared" si="6"/>
        <v>6.8974999999999991</v>
      </c>
    </row>
    <row r="52" spans="2:32" ht="9.9499999999999993" customHeight="1">
      <c r="B52" s="29">
        <v>42</v>
      </c>
      <c r="C52" s="35" t="s">
        <v>31</v>
      </c>
      <c r="D52" s="35"/>
      <c r="E52" s="35"/>
      <c r="F52" s="35"/>
      <c r="S52" s="19">
        <v>2022</v>
      </c>
      <c r="T52" s="20"/>
      <c r="U52" s="20"/>
      <c r="V52" s="20"/>
      <c r="W52" s="20"/>
      <c r="X52" s="20"/>
      <c r="Y52" s="20">
        <v>7.7374999999999989</v>
      </c>
      <c r="Z52" s="20">
        <v>7.33</v>
      </c>
      <c r="AA52" s="20">
        <v>7.5625</v>
      </c>
      <c r="AB52" s="20">
        <v>7.8150000000000004</v>
      </c>
      <c r="AC52" s="20">
        <v>6.9979999999999993</v>
      </c>
      <c r="AD52" s="20"/>
      <c r="AE52" s="20"/>
      <c r="AF52" s="21">
        <f t="shared" si="6"/>
        <v>7.4885999999999999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15</v>
      </c>
      <c r="T53" s="20"/>
      <c r="U53" s="20"/>
      <c r="V53" s="20"/>
      <c r="W53" s="20"/>
      <c r="X53" s="20"/>
      <c r="Y53" s="20">
        <f t="shared" ref="Y53:AC53" si="7">MAX(Y47:Y52)</f>
        <v>7.7374999999999989</v>
      </c>
      <c r="Z53" s="20">
        <f t="shared" si="7"/>
        <v>7.33</v>
      </c>
      <c r="AA53" s="20">
        <f t="shared" si="7"/>
        <v>7.5625</v>
      </c>
      <c r="AB53" s="20">
        <f t="shared" si="7"/>
        <v>7.8150000000000004</v>
      </c>
      <c r="AC53" s="20">
        <f t="shared" si="7"/>
        <v>7.0375000000000005</v>
      </c>
      <c r="AD53" s="20"/>
      <c r="AE53" s="20"/>
      <c r="AF53" s="21">
        <f t="shared" si="6"/>
        <v>7.4965000000000002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16</v>
      </c>
      <c r="T54" s="20"/>
      <c r="U54" s="20"/>
      <c r="V54" s="20"/>
      <c r="W54" s="20"/>
      <c r="X54" s="20"/>
      <c r="Y54" s="20">
        <f t="shared" ref="Y54:AC54" si="8">MIN(Y47:Y52)</f>
        <v>6.4044444444444446</v>
      </c>
      <c r="Z54" s="20">
        <f t="shared" si="8"/>
        <v>5.7123809523809523</v>
      </c>
      <c r="AA54" s="20">
        <f t="shared" si="8"/>
        <v>5.8833714285714285</v>
      </c>
      <c r="AB54" s="20">
        <f t="shared" si="8"/>
        <v>5.8593253968253967</v>
      </c>
      <c r="AC54" s="20">
        <f t="shared" si="8"/>
        <v>5.1886458333333341</v>
      </c>
      <c r="AD54" s="20"/>
      <c r="AE54" s="20"/>
      <c r="AF54" s="21">
        <f t="shared" si="6"/>
        <v>5.8096336111111118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17</v>
      </c>
      <c r="T55" s="20"/>
      <c r="U55" s="20"/>
      <c r="V55" s="20"/>
      <c r="W55" s="20"/>
      <c r="X55" s="20"/>
      <c r="Y55" s="20">
        <f t="shared" ref="Y55:AC55" si="9">AVERAGE(Y47:Y52)</f>
        <v>7.2192361111111101</v>
      </c>
      <c r="Z55" s="20">
        <f t="shared" si="9"/>
        <v>6.5968343253968245</v>
      </c>
      <c r="AA55" s="20">
        <f t="shared" si="9"/>
        <v>6.731943849206349</v>
      </c>
      <c r="AB55" s="20">
        <f t="shared" si="9"/>
        <v>6.7068042328042319</v>
      </c>
      <c r="AC55" s="20">
        <f t="shared" si="9"/>
        <v>6.147039583333334</v>
      </c>
      <c r="AD55" s="20"/>
      <c r="AE55" s="20"/>
      <c r="AF55" s="21">
        <f t="shared" si="6"/>
        <v>6.6803716203703702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 t="s">
        <v>2</v>
      </c>
      <c r="U58" s="18" t="s">
        <v>3</v>
      </c>
      <c r="V58" s="18" t="s">
        <v>4</v>
      </c>
      <c r="W58" s="18" t="s">
        <v>5</v>
      </c>
      <c r="X58" s="18" t="s">
        <v>6</v>
      </c>
      <c r="Y58" s="18" t="s">
        <v>7</v>
      </c>
      <c r="Z58" s="18" t="s">
        <v>8</v>
      </c>
      <c r="AA58" s="18" t="s">
        <v>9</v>
      </c>
      <c r="AB58" s="18" t="s">
        <v>10</v>
      </c>
      <c r="AC58" s="18" t="s">
        <v>11</v>
      </c>
      <c r="AD58" s="18" t="s">
        <v>12</v>
      </c>
      <c r="AE58" s="18" t="s">
        <v>13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18</v>
      </c>
      <c r="T59" s="20"/>
      <c r="U59" s="20"/>
      <c r="V59" s="20"/>
      <c r="W59" s="20"/>
      <c r="X59" s="20"/>
      <c r="Y59" s="20">
        <f t="shared" ref="Y59:AC61" si="10">Y53</f>
        <v>7.7374999999999989</v>
      </c>
      <c r="Z59" s="20">
        <f>Z53</f>
        <v>7.33</v>
      </c>
      <c r="AA59" s="20">
        <f t="shared" si="10"/>
        <v>7.5625</v>
      </c>
      <c r="AB59" s="20">
        <f t="shared" si="10"/>
        <v>7.8150000000000004</v>
      </c>
      <c r="AC59" s="20">
        <f t="shared" si="10"/>
        <v>7.0375000000000005</v>
      </c>
      <c r="AD59" s="20"/>
      <c r="AE59" s="20"/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/>
      <c r="U60" s="20"/>
      <c r="V60" s="20"/>
      <c r="W60" s="20"/>
      <c r="X60" s="20"/>
      <c r="Y60" s="20">
        <f t="shared" si="10"/>
        <v>6.4044444444444446</v>
      </c>
      <c r="Z60" s="20">
        <f t="shared" si="10"/>
        <v>5.7123809523809523</v>
      </c>
      <c r="AA60" s="20">
        <f t="shared" si="10"/>
        <v>5.8833714285714285</v>
      </c>
      <c r="AB60" s="20">
        <f t="shared" si="10"/>
        <v>5.8593253968253967</v>
      </c>
      <c r="AC60" s="20">
        <f t="shared" si="10"/>
        <v>5.1886458333333341</v>
      </c>
      <c r="AD60" s="20"/>
      <c r="AE60" s="20"/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2017 - 2022</v>
      </c>
      <c r="T61" s="23"/>
      <c r="U61" s="23"/>
      <c r="V61" s="23"/>
      <c r="W61" s="23"/>
      <c r="X61" s="23"/>
      <c r="Y61" s="23">
        <f t="shared" si="10"/>
        <v>7.2192361111111101</v>
      </c>
      <c r="Z61" s="23">
        <f t="shared" si="10"/>
        <v>6.5968343253968245</v>
      </c>
      <c r="AA61" s="23">
        <f t="shared" si="10"/>
        <v>6.731943849206349</v>
      </c>
      <c r="AB61" s="23">
        <f t="shared" si="10"/>
        <v>6.7068042328042319</v>
      </c>
      <c r="AC61" s="23">
        <f t="shared" si="10"/>
        <v>6.147039583333334</v>
      </c>
      <c r="AD61" s="23"/>
      <c r="AE61" s="23"/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2023</v>
      </c>
      <c r="T62" s="24"/>
      <c r="U62" s="24"/>
      <c r="V62" s="24"/>
      <c r="W62" s="24"/>
      <c r="X62" s="24"/>
      <c r="Y62" s="24">
        <f>AVERAGE(F33:F36)</f>
        <v>8.2200000000000006</v>
      </c>
      <c r="Z62" s="24">
        <f>AVERAGE(F37:F40)</f>
        <v>7.7125000000000004</v>
      </c>
      <c r="AA62" s="24">
        <f>AVERAGE(F41:F45)</f>
        <v>7.82</v>
      </c>
      <c r="AB62" s="24">
        <f>AVERAGE(F46:F49)</f>
        <v>8.3000000000000007</v>
      </c>
      <c r="AC62" s="24">
        <f>AVERAGE(F50:F53)</f>
        <v>8.5</v>
      </c>
      <c r="AD62" s="24"/>
      <c r="AE62" s="24"/>
      <c r="AF62" s="17"/>
    </row>
    <row r="63" spans="2:32">
      <c r="B63" s="7"/>
      <c r="C63" s="8"/>
      <c r="D63" s="8"/>
      <c r="E63" s="8"/>
      <c r="F63" s="8"/>
    </row>
    <row r="64" spans="2:32" ht="27.75" customHeight="1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00" si="11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1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1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1"/>
        <v>#DIV/0!</v>
      </c>
      <c r="S72" s="25"/>
    </row>
    <row r="73" spans="2:31">
      <c r="R73" s="14" t="e">
        <f t="shared" si="11"/>
        <v>#DIV/0!</v>
      </c>
      <c r="S73" s="25"/>
    </row>
    <row r="74" spans="2:31">
      <c r="R74" s="14" t="e">
        <f t="shared" si="11"/>
        <v>#DIV/0!</v>
      </c>
      <c r="S74" s="25"/>
    </row>
    <row r="75" spans="2:31">
      <c r="R75" s="14" t="e">
        <f t="shared" si="11"/>
        <v>#DIV/0!</v>
      </c>
    </row>
    <row r="76" spans="2:31">
      <c r="R76" s="14" t="e">
        <f t="shared" si="11"/>
        <v>#DIV/0!</v>
      </c>
    </row>
    <row r="77" spans="2:31">
      <c r="R77" s="14" t="e">
        <f t="shared" si="11"/>
        <v>#DIV/0!</v>
      </c>
    </row>
    <row r="78" spans="2:31">
      <c r="R78" s="14" t="e">
        <f t="shared" si="11"/>
        <v>#DIV/0!</v>
      </c>
    </row>
    <row r="79" spans="2:31">
      <c r="R79" s="14" t="e">
        <f t="shared" si="11"/>
        <v>#DIV/0!</v>
      </c>
    </row>
    <row r="80" spans="2:31">
      <c r="R80" s="14" t="e">
        <f t="shared" si="11"/>
        <v>#DIV/0!</v>
      </c>
    </row>
    <row r="81" spans="18:18">
      <c r="R81" s="14" t="e">
        <f t="shared" si="11"/>
        <v>#DIV/0!</v>
      </c>
    </row>
    <row r="82" spans="18:18">
      <c r="R82" s="14" t="e">
        <f t="shared" si="11"/>
        <v>#DIV/0!</v>
      </c>
    </row>
    <row r="83" spans="18:18">
      <c r="R83" s="14" t="e">
        <f t="shared" si="11"/>
        <v>#DIV/0!</v>
      </c>
    </row>
    <row r="84" spans="18:18">
      <c r="R84" s="14" t="e">
        <f t="shared" si="11"/>
        <v>#DIV/0!</v>
      </c>
    </row>
    <row r="85" spans="18:18">
      <c r="R85" s="14" t="e">
        <f t="shared" si="11"/>
        <v>#DIV/0!</v>
      </c>
    </row>
    <row r="86" spans="18:18">
      <c r="R86" s="14" t="e">
        <f t="shared" si="11"/>
        <v>#DIV/0!</v>
      </c>
    </row>
    <row r="87" spans="18:18">
      <c r="R87" s="14" t="e">
        <f t="shared" si="11"/>
        <v>#DIV/0!</v>
      </c>
    </row>
    <row r="88" spans="18:18">
      <c r="R88" s="14" t="e">
        <f t="shared" si="11"/>
        <v>#DIV/0!</v>
      </c>
    </row>
    <row r="89" spans="18:18">
      <c r="R89" s="14" t="e">
        <f>(C31-#REF!)/#REF!</f>
        <v>#VALUE!</v>
      </c>
    </row>
    <row r="90" spans="18:18">
      <c r="R90" s="14" t="e">
        <f>(#REF!-C32)/C32</f>
        <v>#REF!</v>
      </c>
    </row>
    <row r="91" spans="18:18">
      <c r="R91" s="14">
        <f t="shared" si="11"/>
        <v>0.85950413223140498</v>
      </c>
    </row>
    <row r="92" spans="18:18">
      <c r="R92" s="14">
        <f t="shared" si="11"/>
        <v>0.65289256198347112</v>
      </c>
    </row>
    <row r="93" spans="18:18">
      <c r="R93" s="14">
        <f t="shared" si="11"/>
        <v>0.65289256198347112</v>
      </c>
    </row>
    <row r="94" spans="18:18">
      <c r="R94" s="14">
        <f t="shared" si="11"/>
        <v>0.65289256198347112</v>
      </c>
    </row>
    <row r="95" spans="18:18">
      <c r="R95" s="14">
        <f t="shared" si="11"/>
        <v>0.65289256198347112</v>
      </c>
    </row>
    <row r="96" spans="18:18">
      <c r="R96" s="14">
        <f t="shared" si="11"/>
        <v>0.65289256198347112</v>
      </c>
    </row>
    <row r="97" spans="18:18">
      <c r="R97" s="14">
        <f t="shared" si="11"/>
        <v>0.65289256198347112</v>
      </c>
    </row>
    <row r="98" spans="18:18">
      <c r="R98" s="14">
        <f t="shared" si="11"/>
        <v>0.65289256198347112</v>
      </c>
    </row>
    <row r="99" spans="18:18">
      <c r="R99" s="14">
        <f t="shared" si="11"/>
        <v>0.65289256198347112</v>
      </c>
    </row>
    <row r="100" spans="18:18">
      <c r="R100" s="14">
        <f t="shared" si="11"/>
        <v>0.65289256198347112</v>
      </c>
    </row>
    <row r="101" spans="18:18">
      <c r="R101" s="14">
        <f t="shared" ref="R101:R118" si="12">(D43-C43)/C43</f>
        <v>0.65289256198347112</v>
      </c>
    </row>
    <row r="102" spans="18:18">
      <c r="R102" s="14">
        <f t="shared" si="12"/>
        <v>-1</v>
      </c>
    </row>
    <row r="103" spans="18:18">
      <c r="R103" s="14">
        <f t="shared" si="12"/>
        <v>-1</v>
      </c>
    </row>
    <row r="104" spans="18:18">
      <c r="R104" s="14">
        <f t="shared" si="12"/>
        <v>-1</v>
      </c>
    </row>
    <row r="105" spans="18:18">
      <c r="R105" s="14">
        <f t="shared" si="12"/>
        <v>-1</v>
      </c>
    </row>
    <row r="106" spans="18:18">
      <c r="R106" s="14">
        <f t="shared" si="12"/>
        <v>-1</v>
      </c>
    </row>
    <row r="107" spans="18:18">
      <c r="R107" s="14">
        <f t="shared" si="12"/>
        <v>-1</v>
      </c>
    </row>
    <row r="108" spans="18:18">
      <c r="R108" s="14">
        <f t="shared" si="12"/>
        <v>-1</v>
      </c>
    </row>
    <row r="109" spans="18:18">
      <c r="R109" s="14" t="e">
        <f>(C51-#REF!)/#REF!</f>
        <v>#REF!</v>
      </c>
    </row>
    <row r="110" spans="18:18">
      <c r="R110" s="14" t="e">
        <f>(C52-#REF!)/#REF!</f>
        <v>#VALUE!</v>
      </c>
    </row>
    <row r="111" spans="18:18">
      <c r="R111" s="14" t="e">
        <f t="shared" si="12"/>
        <v>#DIV/0!</v>
      </c>
    </row>
    <row r="112" spans="18:18">
      <c r="R112" s="14" t="e">
        <f t="shared" si="12"/>
        <v>#DIV/0!</v>
      </c>
    </row>
    <row r="113" spans="18:18">
      <c r="R113" s="14" t="e">
        <f t="shared" si="12"/>
        <v>#DIV/0!</v>
      </c>
    </row>
    <row r="114" spans="18:18">
      <c r="R114" s="14" t="e">
        <f t="shared" si="12"/>
        <v>#DIV/0!</v>
      </c>
    </row>
    <row r="115" spans="18:18">
      <c r="R115" s="14" t="e">
        <f t="shared" si="12"/>
        <v>#DIV/0!</v>
      </c>
    </row>
    <row r="116" spans="18:18">
      <c r="R116" s="14" t="e">
        <f t="shared" si="12"/>
        <v>#DIV/0!</v>
      </c>
    </row>
    <row r="117" spans="18:18">
      <c r="R117" s="14" t="e">
        <f t="shared" si="12"/>
        <v>#DIV/0!</v>
      </c>
    </row>
    <row r="118" spans="18:18">
      <c r="R118" s="14" t="e">
        <f t="shared" si="12"/>
        <v>#DIV/0!</v>
      </c>
    </row>
  </sheetData>
  <mergeCells count="7">
    <mergeCell ref="C52:F52"/>
    <mergeCell ref="C51:F51"/>
    <mergeCell ref="B9:B10"/>
    <mergeCell ref="C10:F10"/>
    <mergeCell ref="B6:L6"/>
    <mergeCell ref="B7:L8"/>
    <mergeCell ref="C31:F3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Alubia pocha</vt:lpstr>
      <vt:lpstr>'Alubia pocha'!Área_de_impresión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Edurne Arana Martínez</cp:lastModifiedBy>
  <cp:lastPrinted>2023-02-21T09:59:32Z</cp:lastPrinted>
  <dcterms:created xsi:type="dcterms:W3CDTF">2020-02-25T07:23:09Z</dcterms:created>
  <dcterms:modified xsi:type="dcterms:W3CDTF">2023-10-25T09:20:07Z</dcterms:modified>
</cp:coreProperties>
</file>