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13605" yWindow="-15" windowWidth="6870" windowHeight="8175"/>
  </bookViews>
  <sheets>
    <sheet name="Bróculi fresco" sheetId="4" r:id="rId1"/>
  </sheets>
  <externalReferences>
    <externalReference r:id="rId2"/>
  </externalReferences>
  <definedNames>
    <definedName name="_xlnm.Print_Area" localSheetId="0">'Bróculi fresco'!$A$1:$N$68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7" i="4" l="1"/>
  <c r="S118" i="4"/>
  <c r="S119" i="4"/>
  <c r="F59" i="4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F59" i="4" s="1"/>
  <c r="E55" i="4"/>
  <c r="D55" i="4"/>
  <c r="AF38" i="4" s="1"/>
  <c r="F54" i="4" l="1"/>
  <c r="E54" i="4"/>
  <c r="D54" i="4"/>
  <c r="F53" i="4" l="1"/>
  <c r="E53" i="4"/>
  <c r="D53" i="4"/>
  <c r="F52" i="4" l="1"/>
  <c r="E52" i="4"/>
  <c r="D52" i="4"/>
  <c r="F51" i="4" l="1"/>
  <c r="AE59" i="4" s="1"/>
  <c r="E51" i="4"/>
  <c r="D51" i="4"/>
  <c r="AE38" i="4" s="1"/>
  <c r="F50" i="4" l="1"/>
  <c r="E50" i="4"/>
  <c r="D50" i="4"/>
  <c r="F49" i="4" l="1"/>
  <c r="E49" i="4"/>
  <c r="D49" i="4"/>
  <c r="F48" i="4" l="1"/>
  <c r="E48" i="4"/>
  <c r="D48" i="4"/>
  <c r="F47" i="4" l="1"/>
  <c r="E47" i="4"/>
  <c r="D47" i="4"/>
  <c r="F46" i="4" l="1"/>
  <c r="AD59" i="4" s="1"/>
  <c r="E46" i="4"/>
  <c r="D46" i="4"/>
  <c r="AD38" i="4" s="1"/>
  <c r="F45" i="4" l="1"/>
  <c r="E45" i="4"/>
  <c r="D45" i="4"/>
  <c r="F44" i="4" l="1"/>
  <c r="E44" i="4"/>
  <c r="D44" i="4"/>
  <c r="F43" i="4" l="1"/>
  <c r="E43" i="4"/>
  <c r="D43" i="4"/>
  <c r="F42" i="4" l="1"/>
  <c r="AC59" i="4" s="1"/>
  <c r="E42" i="4"/>
  <c r="D42" i="4"/>
  <c r="AC38" i="4" s="1"/>
  <c r="F41" i="4" l="1"/>
  <c r="E41" i="4"/>
  <c r="D41" i="4"/>
  <c r="F40" i="4" l="1"/>
  <c r="E40" i="4"/>
  <c r="D40" i="4"/>
  <c r="F39" i="4" l="1"/>
  <c r="E39" i="4"/>
  <c r="D39" i="4"/>
  <c r="F38" i="4" l="1"/>
  <c r="AB59" i="4" s="1"/>
  <c r="E38" i="4"/>
  <c r="D38" i="4"/>
  <c r="AB38" i="4" s="1"/>
  <c r="F37" i="4" l="1"/>
  <c r="E37" i="4"/>
  <c r="D37" i="4"/>
  <c r="F36" i="4" l="1"/>
  <c r="E36" i="4"/>
  <c r="D36" i="4"/>
  <c r="F35" i="4" l="1"/>
  <c r="E35" i="4"/>
  <c r="D35" i="4"/>
  <c r="F34" i="4" l="1"/>
  <c r="AA59" i="4" s="1"/>
  <c r="E34" i="4"/>
  <c r="D34" i="4"/>
  <c r="AA38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Z59" i="4" s="1"/>
  <c r="E29" i="4"/>
  <c r="D29" i="4"/>
  <c r="Z38" i="4" s="1"/>
  <c r="F28" i="4" l="1"/>
  <c r="E28" i="4"/>
  <c r="D28" i="4"/>
  <c r="F27" i="4" l="1"/>
  <c r="E27" i="4"/>
  <c r="D27" i="4"/>
  <c r="E26" i="4" l="1"/>
  <c r="D26" i="4"/>
  <c r="Y38" i="4" s="1"/>
  <c r="F26" i="4"/>
  <c r="F25" i="4" l="1"/>
  <c r="Y59" i="4" s="1"/>
  <c r="F23" i="4" l="1"/>
  <c r="F24" i="4"/>
  <c r="F22" i="4" l="1"/>
  <c r="F21" i="4" l="1"/>
  <c r="X59" i="4" s="1"/>
  <c r="F20" i="4" l="1"/>
  <c r="F19" i="4" l="1"/>
  <c r="F18" i="4" l="1"/>
  <c r="E18" i="4"/>
  <c r="D18" i="4"/>
  <c r="F17" i="4" l="1"/>
  <c r="E17" i="4"/>
  <c r="D17" i="4"/>
  <c r="F16" i="4" l="1"/>
  <c r="W59" i="4" s="1"/>
  <c r="E16" i="4"/>
  <c r="D16" i="4"/>
  <c r="W38" i="4" s="1"/>
  <c r="F15" i="4" l="1"/>
  <c r="E15" i="4"/>
  <c r="D15" i="4"/>
  <c r="F14" i="4" l="1"/>
  <c r="E14" i="4"/>
  <c r="D14" i="4"/>
  <c r="F13" i="4" l="1"/>
  <c r="E13" i="4"/>
  <c r="D13" i="4"/>
  <c r="F12" i="4" l="1"/>
  <c r="V59" i="4" s="1"/>
  <c r="E12" i="4"/>
  <c r="D12" i="4"/>
  <c r="V38" i="4" s="1"/>
  <c r="F11" i="4" l="1"/>
  <c r="E11" i="4"/>
  <c r="D11" i="4"/>
  <c r="F10" i="4" l="1"/>
  <c r="E10" i="4"/>
  <c r="D10" i="4"/>
  <c r="F9" i="4" l="1"/>
  <c r="E9" i="4"/>
  <c r="D9" i="4"/>
  <c r="F8" i="4" l="1"/>
  <c r="U59" i="4" s="1"/>
  <c r="E8" i="4"/>
  <c r="D8" i="4"/>
  <c r="U38" i="4" s="1"/>
  <c r="AG47" i="4"/>
  <c r="V50" i="4"/>
  <c r="W50" i="4"/>
  <c r="X50" i="4"/>
  <c r="Y50" i="4"/>
  <c r="Z50" i="4"/>
  <c r="AA50" i="4"/>
  <c r="AB50" i="4"/>
  <c r="AC50" i="4"/>
  <c r="AD50" i="4"/>
  <c r="AE50" i="4"/>
  <c r="AF50" i="4"/>
  <c r="V51" i="4"/>
  <c r="W51" i="4"/>
  <c r="X51" i="4"/>
  <c r="Y51" i="4"/>
  <c r="Z51" i="4"/>
  <c r="AA51" i="4"/>
  <c r="AB51" i="4"/>
  <c r="AC51" i="4"/>
  <c r="AD51" i="4"/>
  <c r="AE51" i="4"/>
  <c r="AF51" i="4"/>
  <c r="V52" i="4"/>
  <c r="W52" i="4"/>
  <c r="X52" i="4"/>
  <c r="Y52" i="4"/>
  <c r="Z52" i="4"/>
  <c r="AA52" i="4"/>
  <c r="AB52" i="4"/>
  <c r="AC52" i="4"/>
  <c r="AD52" i="4"/>
  <c r="AE52" i="4"/>
  <c r="AF52" i="4"/>
  <c r="U52" i="4"/>
  <c r="U51" i="4"/>
  <c r="U50" i="4"/>
  <c r="S120" i="4" l="1"/>
  <c r="S121" i="4"/>
  <c r="S115" i="4" l="1"/>
  <c r="S116" i="4"/>
  <c r="S113" i="4" l="1"/>
  <c r="S114" i="4"/>
  <c r="S110" i="4" l="1"/>
  <c r="S111" i="4"/>
  <c r="S112" i="4"/>
  <c r="S108" i="4" l="1"/>
  <c r="S109" i="4"/>
  <c r="S107" i="4" l="1"/>
  <c r="S105" i="4" l="1"/>
  <c r="S106" i="4"/>
  <c r="S103" i="4" l="1"/>
  <c r="S104" i="4"/>
  <c r="S101" i="4" l="1"/>
  <c r="S102" i="4"/>
  <c r="S100" i="4" l="1"/>
  <c r="S99" i="4" l="1"/>
  <c r="S98" i="4"/>
  <c r="S96" i="4" l="1"/>
  <c r="S97" i="4"/>
  <c r="S94" i="4" l="1"/>
  <c r="S95" i="4"/>
  <c r="S93" i="4"/>
  <c r="S91" i="4" l="1"/>
  <c r="S88" i="4" l="1"/>
  <c r="S89" i="4"/>
  <c r="S90" i="4"/>
  <c r="S92" i="4"/>
  <c r="S87" i="4" l="1"/>
  <c r="S85" i="4" l="1"/>
  <c r="S86" i="4"/>
  <c r="S84" i="4"/>
  <c r="S83" i="4" l="1"/>
  <c r="S79" i="4" l="1"/>
  <c r="S80" i="4"/>
  <c r="S81" i="4"/>
  <c r="S82" i="4"/>
  <c r="S78" i="4"/>
  <c r="S76" i="4" l="1"/>
  <c r="S77" i="4"/>
  <c r="S75" i="4" l="1"/>
  <c r="S74" i="4" l="1"/>
  <c r="S73" i="4"/>
  <c r="S72" i="4" l="1"/>
  <c r="S71" i="4" l="1"/>
  <c r="S70" i="4" l="1"/>
  <c r="S69" i="4"/>
  <c r="S68" i="4" l="1"/>
  <c r="S67" i="4" l="1"/>
  <c r="S66" i="4" l="1"/>
  <c r="T37" i="4"/>
  <c r="T58" i="4"/>
  <c r="AF31" i="4" l="1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AF58" i="4" l="1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F56" i="4"/>
  <c r="AE56" i="4"/>
  <c r="AD56" i="4"/>
  <c r="AC56" i="4"/>
  <c r="AB56" i="4"/>
  <c r="AA56" i="4"/>
  <c r="Z56" i="4"/>
  <c r="Y56" i="4"/>
  <c r="X56" i="4"/>
  <c r="W56" i="4"/>
  <c r="V56" i="4"/>
  <c r="AG49" i="4"/>
  <c r="AG48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<sst xmlns="http://schemas.openxmlformats.org/spreadsheetml/2006/main" count="72" uniqueCount="30">
  <si>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</si>
  <si>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</si>
  <si>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</si>
  <si>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</si>
  <si>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</si>
  <si>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</si>
  <si>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</si>
  <si>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</si>
  <si>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</si>
  <si>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</si>
  <si>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</si>
  <si>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</si>
  <si>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</si>
  <si>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</si>
  <si>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</si>
  <si>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</si>
  <si>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</si>
  <si>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</si>
  <si>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</si>
  <si>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</si>
  <si>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HORTALIZAS. Bróculi para fresco</t>
  </si>
  <si>
    <t>Bróculi para fresco. Precios Percibidos Agricultor. €/kg</t>
  </si>
  <si>
    <t>Bróculi para fresco. Precios Pagados Consumidor €/kg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</si>
  <si>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</si>
  <si>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</si>
  <si>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</si>
  <si>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</si>
  <si>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</si>
  <si>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El coste medio de producción de Bróculi para fresco en La Rioja en el año 2021 se ha calculado en 35,86 €/100 kg para un rendimiento medio de 12.600 kg/ha.</t>
  </si>
  <si>
    <t>Durante la última semana, el precio percibido por el agricultor se encuentra un 81,3% por encima del coste de producción soportado.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</si>
</sst>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'Bróculi fresco'!$T$35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fresco'!$U$35:$AF$35</c:f>
              <c:numCache>
                <c:formatCode>0.00</c:formatCode>
                <c:ptCount val="12"/>
                <c:pt idx="0">
                  <c:v>0.9</c:v>
                </c:pt>
                <c:pt idx="1">
                  <c:v>0.43000000000000005</c:v>
                </c:pt>
                <c:pt idx="2">
                  <c:v>0.45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0.85</c:v>
                </c:pt>
                <c:pt idx="7">
                  <c:v>1.2250000000000001</c:v>
                </c:pt>
                <c:pt idx="8">
                  <c:v>1</c:v>
                </c:pt>
                <c:pt idx="9">
                  <c:v>0.6</c:v>
                </c:pt>
                <c:pt idx="10">
                  <c:v>0.63749999999999996</c:v>
                </c:pt>
                <c:pt idx="11">
                  <c:v>0.6166666666666667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'Bróculi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fresco'!$U$36:$AF$36</c:f>
              <c:numCache>
                <c:formatCode>0.00</c:formatCode>
                <c:ptCount val="12"/>
                <c:pt idx="0">
                  <c:v>0.28000000000000003</c:v>
                </c:pt>
                <c:pt idx="1">
                  <c:v>0.30000000000000004</c:v>
                </c:pt>
                <c:pt idx="2">
                  <c:v>0.31</c:v>
                </c:pt>
                <c:pt idx="3">
                  <c:v>0.3</c:v>
                </c:pt>
                <c:pt idx="4">
                  <c:v>0.41250000000000003</c:v>
                </c:pt>
                <c:pt idx="5">
                  <c:v>0.35</c:v>
                </c:pt>
                <c:pt idx="6">
                  <c:v>0.5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55648"/>
        <c:axId val="95357568"/>
      </c:areaChart>
      <c:lineChart>
        <c:grouping val="standard"/>
        <c:varyColors val="0"/>
        <c:ser>
          <c:idx val="2"/>
          <c:order val="2"/>
          <c:tx>
            <c:strRef>
              <c:f>'Bróculi fresco'!$T$37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fresco'!$U$37:$AF$37</c:f>
              <c:numCache>
                <c:formatCode>0.00</c:formatCode>
                <c:ptCount val="12"/>
                <c:pt idx="0">
                  <c:v>0.53041666666666665</c:v>
                </c:pt>
                <c:pt idx="1">
                  <c:v>0.36500000000000005</c:v>
                </c:pt>
                <c:pt idx="2">
                  <c:v>0.38833333333333331</c:v>
                </c:pt>
                <c:pt idx="3">
                  <c:v>0.55000000000000004</c:v>
                </c:pt>
                <c:pt idx="4">
                  <c:v>0.53600000000000003</c:v>
                </c:pt>
                <c:pt idx="5">
                  <c:v>0.56611111111111112</c:v>
                </c:pt>
                <c:pt idx="6">
                  <c:v>0.61849999999999994</c:v>
                </c:pt>
                <c:pt idx="7">
                  <c:v>0.74550000000000005</c:v>
                </c:pt>
                <c:pt idx="8">
                  <c:v>0.80022222222222217</c:v>
                </c:pt>
                <c:pt idx="9">
                  <c:v>0.53233333333333344</c:v>
                </c:pt>
                <c:pt idx="10">
                  <c:v>0.51041666666666663</c:v>
                </c:pt>
                <c:pt idx="11">
                  <c:v>0.46094444444444443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'Bróculi fresco'!$T$38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fresco'!$U$38:$AF$38</c:f>
              <c:numCache>
                <c:formatCode>0.00</c:formatCode>
                <c:ptCount val="12"/>
                <c:pt idx="0">
                  <c:v>0.52500000000000002</c:v>
                </c:pt>
                <c:pt idx="1">
                  <c:v>0.47749999999999998</c:v>
                </c:pt>
                <c:pt idx="2">
                  <c:v>0.47666666666666663</c:v>
                </c:pt>
                <c:pt idx="4">
                  <c:v>0.5</c:v>
                </c:pt>
                <c:pt idx="5">
                  <c:v>0.58000000000000007</c:v>
                </c:pt>
                <c:pt idx="6">
                  <c:v>0.82500000000000007</c:v>
                </c:pt>
                <c:pt idx="7">
                  <c:v>1.0874999999999999</c:v>
                </c:pt>
                <c:pt idx="8">
                  <c:v>1.2124999999999999</c:v>
                </c:pt>
                <c:pt idx="9">
                  <c:v>0.83000000000000007</c:v>
                </c:pt>
                <c:pt idx="10">
                  <c:v>0.5</c:v>
                </c:pt>
                <c:pt idx="11">
                  <c:v>0.626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67936"/>
        <c:axId val="95369472"/>
      </c:lineChart>
      <c:catAx>
        <c:axId val="953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357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3575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355648"/>
        <c:crosses val="autoZero"/>
        <c:crossBetween val="midCat"/>
      </c:valAx>
      <c:catAx>
        <c:axId val="95367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69472"/>
        <c:crosses val="autoZero"/>
        <c:auto val="0"/>
        <c:lblAlgn val="ctr"/>
        <c:lblOffset val="100"/>
        <c:noMultiLvlLbl val="0"/>
      </c:catAx>
      <c:valAx>
        <c:axId val="953694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3679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'Bróculi fresco'!$T$56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fresco'!$U$56:$AF$56</c:f>
              <c:numCache>
                <c:formatCode>0.00</c:formatCode>
                <c:ptCount val="12"/>
                <c:pt idx="0">
                  <c:v>2.7424999999999997</c:v>
                </c:pt>
                <c:pt idx="1">
                  <c:v>2.6725000000000003</c:v>
                </c:pt>
                <c:pt idx="2">
                  <c:v>2.3724999999999996</c:v>
                </c:pt>
                <c:pt idx="3">
                  <c:v>3.16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2.8679999999999999</c:v>
                </c:pt>
                <c:pt idx="7">
                  <c:v>3.4927142857142863</c:v>
                </c:pt>
                <c:pt idx="8">
                  <c:v>3.4793452380952381</c:v>
                </c:pt>
                <c:pt idx="9">
                  <c:v>2.9123344155844153</c:v>
                </c:pt>
                <c:pt idx="10">
                  <c:v>2.57</c:v>
                </c:pt>
                <c:pt idx="11">
                  <c:v>2.6818428030303028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'Bróculi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fresco'!$U$57:$AF$57</c:f>
              <c:numCache>
                <c:formatCode>0.00</c:formatCode>
                <c:ptCount val="12"/>
                <c:pt idx="0">
                  <c:v>1.7565357142857143</c:v>
                </c:pt>
                <c:pt idx="1">
                  <c:v>1.8543888888888891</c:v>
                </c:pt>
                <c:pt idx="2">
                  <c:v>1.9954444444444444</c:v>
                </c:pt>
                <c:pt idx="3">
                  <c:v>1.9583888888888892</c:v>
                </c:pt>
                <c:pt idx="4">
                  <c:v>2.0753888888888889</c:v>
                </c:pt>
                <c:pt idx="5">
                  <c:v>2.0667222222222223</c:v>
                </c:pt>
                <c:pt idx="6">
                  <c:v>2.1722222222222225</c:v>
                </c:pt>
                <c:pt idx="7">
                  <c:v>2.2600000000000002</c:v>
                </c:pt>
                <c:pt idx="8">
                  <c:v>2.2458253968253969</c:v>
                </c:pt>
                <c:pt idx="9">
                  <c:v>2.1653571428571432</c:v>
                </c:pt>
                <c:pt idx="10">
                  <c:v>1.9684920634920635</c:v>
                </c:pt>
                <c:pt idx="11">
                  <c:v>2.0634952380952383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19776"/>
        <c:axId val="96732672"/>
      </c:areaChart>
      <c:lineChart>
        <c:grouping val="standard"/>
        <c:varyColors val="0"/>
        <c:ser>
          <c:idx val="2"/>
          <c:order val="2"/>
          <c:tx>
            <c:strRef>
              <c:f>'Bróculi fresco'!$T$58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fresco'!$U$58:$AF$58</c:f>
              <c:numCache>
                <c:formatCode>0.00</c:formatCode>
                <c:ptCount val="12"/>
                <c:pt idx="0">
                  <c:v>2.3631562499999998</c:v>
                </c:pt>
                <c:pt idx="1">
                  <c:v>2.2947670940170943</c:v>
                </c:pt>
                <c:pt idx="2">
                  <c:v>2.240492445054945</c:v>
                </c:pt>
                <c:pt idx="3">
                  <c:v>2.5536364237614237</c:v>
                </c:pt>
                <c:pt idx="4">
                  <c:v>2.4819466089466089</c:v>
                </c:pt>
                <c:pt idx="5">
                  <c:v>2.5168639730639732</c:v>
                </c:pt>
                <c:pt idx="6">
                  <c:v>2.5444687500000005</c:v>
                </c:pt>
                <c:pt idx="7">
                  <c:v>2.700371362433863</c:v>
                </c:pt>
                <c:pt idx="8">
                  <c:v>2.7471316137566135</c:v>
                </c:pt>
                <c:pt idx="9">
                  <c:v>2.5705870370370372</c:v>
                </c:pt>
                <c:pt idx="10">
                  <c:v>2.3338488844488845</c:v>
                </c:pt>
                <c:pt idx="11">
                  <c:v>2.3495430725909894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'Bróculi fresco'!$T$59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fresco'!$U$59:$AF$59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2.35</c:v>
                </c:pt>
                <c:pt idx="2">
                  <c:v>2.36</c:v>
                </c:pt>
                <c:pt idx="3">
                  <c:v>2.5125000000000002</c:v>
                </c:pt>
                <c:pt idx="4">
                  <c:v>2.57</c:v>
                </c:pt>
                <c:pt idx="5">
                  <c:v>2.6760000000000002</c:v>
                </c:pt>
                <c:pt idx="6">
                  <c:v>2.88</c:v>
                </c:pt>
                <c:pt idx="7">
                  <c:v>3.33</c:v>
                </c:pt>
                <c:pt idx="8">
                  <c:v>4.1274999999999995</c:v>
                </c:pt>
                <c:pt idx="9">
                  <c:v>3.2359999999999998</c:v>
                </c:pt>
                <c:pt idx="10">
                  <c:v>2.7474999999999996</c:v>
                </c:pt>
                <c:pt idx="11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34592"/>
        <c:axId val="96752768"/>
      </c:lineChart>
      <c:catAx>
        <c:axId val="954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732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73267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419776"/>
        <c:crosses val="autoZero"/>
        <c:crossBetween val="midCat"/>
      </c:valAx>
      <c:catAx>
        <c:axId val="96734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752768"/>
        <c:crosses val="autoZero"/>
        <c:auto val="0"/>
        <c:lblAlgn val="ctr"/>
        <c:lblOffset val="100"/>
        <c:noMultiLvlLbl val="0"/>
      </c:catAx>
      <c:valAx>
        <c:axId val="9675276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7345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'Bróculi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'Bróculi fresco'!$C$8:$C$60</c:f>
              <c:numCache>
                <c:formatCode>#,##0.00</c:formatCode>
                <c:ptCount val="53"/>
                <c:pt idx="0">
                  <c:v>0.35859999999999997</c:v>
                </c:pt>
                <c:pt idx="1">
                  <c:v>0.35859999999999997</c:v>
                </c:pt>
                <c:pt idx="2">
                  <c:v>0.35859999999999997</c:v>
                </c:pt>
                <c:pt idx="3">
                  <c:v>0.35859999999999997</c:v>
                </c:pt>
                <c:pt idx="4">
                  <c:v>0.35859999999999997</c:v>
                </c:pt>
                <c:pt idx="5">
                  <c:v>0.35859999999999997</c:v>
                </c:pt>
                <c:pt idx="6">
                  <c:v>0.35859999999999997</c:v>
                </c:pt>
                <c:pt idx="7">
                  <c:v>0.35859999999999997</c:v>
                </c:pt>
                <c:pt idx="8">
                  <c:v>0.35859999999999997</c:v>
                </c:pt>
                <c:pt idx="9">
                  <c:v>0.35859999999999997</c:v>
                </c:pt>
                <c:pt idx="10">
                  <c:v>0.35859999999999997</c:v>
                </c:pt>
                <c:pt idx="11">
                  <c:v>0.35859999999999997</c:v>
                </c:pt>
                <c:pt idx="12">
                  <c:v>0.35859999999999997</c:v>
                </c:pt>
                <c:pt idx="13">
                  <c:v>0.35859999999999997</c:v>
                </c:pt>
                <c:pt idx="14">
                  <c:v>0.35859999999999997</c:v>
                </c:pt>
                <c:pt idx="15">
                  <c:v>0.35859999999999997</c:v>
                </c:pt>
                <c:pt idx="16">
                  <c:v>0.35859999999999997</c:v>
                </c:pt>
                <c:pt idx="17">
                  <c:v>0.35859999999999997</c:v>
                </c:pt>
                <c:pt idx="18">
                  <c:v>0.35859999999999997</c:v>
                </c:pt>
                <c:pt idx="19">
                  <c:v>0.35859999999999997</c:v>
                </c:pt>
                <c:pt idx="20">
                  <c:v>0.35859999999999997</c:v>
                </c:pt>
                <c:pt idx="21">
                  <c:v>0.35859999999999997</c:v>
                </c:pt>
                <c:pt idx="22">
                  <c:v>0.35859999999999997</c:v>
                </c:pt>
                <c:pt idx="23">
                  <c:v>0.35859999999999997</c:v>
                </c:pt>
                <c:pt idx="24">
                  <c:v>0.35859999999999997</c:v>
                </c:pt>
                <c:pt idx="25">
                  <c:v>0.35859999999999997</c:v>
                </c:pt>
                <c:pt idx="26">
                  <c:v>0.35859999999999997</c:v>
                </c:pt>
                <c:pt idx="27">
                  <c:v>0.35859999999999997</c:v>
                </c:pt>
                <c:pt idx="28">
                  <c:v>0.35859999999999997</c:v>
                </c:pt>
                <c:pt idx="29">
                  <c:v>0.35859999999999997</c:v>
                </c:pt>
                <c:pt idx="30">
                  <c:v>0.35859999999999997</c:v>
                </c:pt>
                <c:pt idx="31">
                  <c:v>0.35859999999999997</c:v>
                </c:pt>
                <c:pt idx="32">
                  <c:v>0.35859999999999997</c:v>
                </c:pt>
                <c:pt idx="33">
                  <c:v>0.35859999999999997</c:v>
                </c:pt>
                <c:pt idx="34">
                  <c:v>0.35859999999999997</c:v>
                </c:pt>
                <c:pt idx="35">
                  <c:v>0.35859999999999997</c:v>
                </c:pt>
                <c:pt idx="36">
                  <c:v>0.35859999999999997</c:v>
                </c:pt>
                <c:pt idx="37">
                  <c:v>0.35859999999999997</c:v>
                </c:pt>
                <c:pt idx="38">
                  <c:v>0.35859999999999997</c:v>
                </c:pt>
                <c:pt idx="39">
                  <c:v>0.35859999999999997</c:v>
                </c:pt>
                <c:pt idx="40">
                  <c:v>0.35859999999999997</c:v>
                </c:pt>
                <c:pt idx="41">
                  <c:v>0.35859999999999997</c:v>
                </c:pt>
                <c:pt idx="42">
                  <c:v>0.35859999999999997</c:v>
                </c:pt>
                <c:pt idx="43">
                  <c:v>0.35859999999999997</c:v>
                </c:pt>
                <c:pt idx="44">
                  <c:v>0.35859999999999997</c:v>
                </c:pt>
                <c:pt idx="45">
                  <c:v>0.35859999999999997</c:v>
                </c:pt>
                <c:pt idx="46">
                  <c:v>0.35859999999999997</c:v>
                </c:pt>
                <c:pt idx="47">
                  <c:v>0.35859999999999997</c:v>
                </c:pt>
                <c:pt idx="48">
                  <c:v>0.35859999999999997</c:v>
                </c:pt>
                <c:pt idx="49">
                  <c:v>0.35859999999999997</c:v>
                </c:pt>
                <c:pt idx="50">
                  <c:v>0.35859999999999997</c:v>
                </c:pt>
                <c:pt idx="51">
                  <c:v>0.35859999999999997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'Bróculi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'Bróculi fresco'!$D$8:$D$60</c:f>
              <c:numCache>
                <c:formatCode>#,##0.00</c:formatCode>
                <c:ptCount val="53"/>
                <c:pt idx="0">
                  <c:v>0.5</c:v>
                </c:pt>
                <c:pt idx="1">
                  <c:v>0.5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0.55000000000000004</c:v>
                </c:pt>
                <c:pt idx="5">
                  <c:v>0.5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0.5</c:v>
                </c:pt>
                <c:pt idx="10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0.7</c:v>
                </c:pt>
                <c:pt idx="25">
                  <c:v>0.7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1.2</c:v>
                </c:pt>
                <c:pt idx="33">
                  <c:v>1.35</c:v>
                </c:pt>
                <c:pt idx="34">
                  <c:v>1.35</c:v>
                </c:pt>
                <c:pt idx="35">
                  <c:v>1.2</c:v>
                </c:pt>
                <c:pt idx="36">
                  <c:v>1.2</c:v>
                </c:pt>
                <c:pt idx="37">
                  <c:v>1.1000000000000001</c:v>
                </c:pt>
                <c:pt idx="38">
                  <c:v>1.1000000000000001</c:v>
                </c:pt>
                <c:pt idx="39">
                  <c:v>1</c:v>
                </c:pt>
                <c:pt idx="40">
                  <c:v>1</c:v>
                </c:pt>
                <c:pt idx="41">
                  <c:v>0.6</c:v>
                </c:pt>
                <c:pt idx="42">
                  <c:v>0.45</c:v>
                </c:pt>
                <c:pt idx="43">
                  <c:v>0.45</c:v>
                </c:pt>
                <c:pt idx="44">
                  <c:v>0.5</c:v>
                </c:pt>
                <c:pt idx="45">
                  <c:v>0.5</c:v>
                </c:pt>
                <c:pt idx="46">
                  <c:v>0.55000000000000004</c:v>
                </c:pt>
                <c:pt idx="47">
                  <c:v>0.63</c:v>
                </c:pt>
                <c:pt idx="48">
                  <c:v>0.6</c:v>
                </c:pt>
                <c:pt idx="49">
                  <c:v>0.65</c:v>
                </c:pt>
                <c:pt idx="50">
                  <c:v>0.6</c:v>
                </c:pt>
                <c:pt idx="51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'Bróculi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'Bróculi fresco'!$F$8:$F$60</c:f>
              <c:numCache>
                <c:formatCode>#,##0.00</c:formatCode>
                <c:ptCount val="53"/>
                <c:pt idx="0">
                  <c:v>2.33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2.37</c:v>
                </c:pt>
                <c:pt idx="5">
                  <c:v>2.34</c:v>
                </c:pt>
                <c:pt idx="6">
                  <c:v>2.34</c:v>
                </c:pt>
                <c:pt idx="7">
                  <c:v>2.35</c:v>
                </c:pt>
                <c:pt idx="8">
                  <c:v>2.35</c:v>
                </c:pt>
                <c:pt idx="9">
                  <c:v>2.3199999999999998</c:v>
                </c:pt>
                <c:pt idx="10">
                  <c:v>2.2999999999999998</c:v>
                </c:pt>
                <c:pt idx="11">
                  <c:v>2.39</c:v>
                </c:pt>
                <c:pt idx="12">
                  <c:v>2.44</c:v>
                </c:pt>
                <c:pt idx="13">
                  <c:v>2.29</c:v>
                </c:pt>
                <c:pt idx="14">
                  <c:v>2.4700000000000002</c:v>
                </c:pt>
                <c:pt idx="15">
                  <c:v>2.58</c:v>
                </c:pt>
                <c:pt idx="16">
                  <c:v>2.71</c:v>
                </c:pt>
                <c:pt idx="17">
                  <c:v>2.74</c:v>
                </c:pt>
                <c:pt idx="18">
                  <c:v>2.52</c:v>
                </c:pt>
                <c:pt idx="19">
                  <c:v>2.5</c:v>
                </c:pt>
                <c:pt idx="20">
                  <c:v>2.52</c:v>
                </c:pt>
                <c:pt idx="21">
                  <c:v>2.4</c:v>
                </c:pt>
                <c:pt idx="22">
                  <c:v>2.61</c:v>
                </c:pt>
                <c:pt idx="23">
                  <c:v>2.72</c:v>
                </c:pt>
                <c:pt idx="24">
                  <c:v>2.72</c:v>
                </c:pt>
                <c:pt idx="25">
                  <c:v>2.93</c:v>
                </c:pt>
                <c:pt idx="26">
                  <c:v>2.85</c:v>
                </c:pt>
                <c:pt idx="27">
                  <c:v>2.91</c:v>
                </c:pt>
                <c:pt idx="28">
                  <c:v>2.76</c:v>
                </c:pt>
                <c:pt idx="29">
                  <c:v>3</c:v>
                </c:pt>
                <c:pt idx="30">
                  <c:v>3.03</c:v>
                </c:pt>
                <c:pt idx="31">
                  <c:v>3.29</c:v>
                </c:pt>
                <c:pt idx="32">
                  <c:v>3.36</c:v>
                </c:pt>
                <c:pt idx="33">
                  <c:v>3.64</c:v>
                </c:pt>
                <c:pt idx="34">
                  <c:v>4.13</c:v>
                </c:pt>
                <c:pt idx="35">
                  <c:v>4.16</c:v>
                </c:pt>
                <c:pt idx="36">
                  <c:v>4.16</c:v>
                </c:pt>
                <c:pt idx="37">
                  <c:v>4.0599999999999996</c:v>
                </c:pt>
                <c:pt idx="38">
                  <c:v>3.53</c:v>
                </c:pt>
                <c:pt idx="39">
                  <c:v>3.5</c:v>
                </c:pt>
                <c:pt idx="40">
                  <c:v>3.24</c:v>
                </c:pt>
                <c:pt idx="41">
                  <c:v>3.04</c:v>
                </c:pt>
                <c:pt idx="42">
                  <c:v>2.87</c:v>
                </c:pt>
                <c:pt idx="43">
                  <c:v>2.77</c:v>
                </c:pt>
                <c:pt idx="44">
                  <c:v>2.69</c:v>
                </c:pt>
                <c:pt idx="45">
                  <c:v>2.82</c:v>
                </c:pt>
                <c:pt idx="46">
                  <c:v>2.71</c:v>
                </c:pt>
                <c:pt idx="47">
                  <c:v>2.84</c:v>
                </c:pt>
                <c:pt idx="48">
                  <c:v>2.76</c:v>
                </c:pt>
                <c:pt idx="49">
                  <c:v>2.89</c:v>
                </c:pt>
                <c:pt idx="50">
                  <c:v>2.84</c:v>
                </c:pt>
                <c:pt idx="51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71456"/>
        <c:axId val="96794112"/>
      </c:lineChart>
      <c:catAx>
        <c:axId val="967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6794112"/>
        <c:crosses val="autoZero"/>
        <c:auto val="1"/>
        <c:lblAlgn val="ctr"/>
        <c:lblOffset val="100"/>
        <c:noMultiLvlLbl val="0"/>
      </c:catAx>
      <c:valAx>
        <c:axId val="9679411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677145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11205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051676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</row>
        <row r="79">
          <cell r="D79">
            <v>0.5</v>
          </cell>
          <cell r="F79">
            <v>1.05</v>
          </cell>
          <cell r="G79">
            <v>2.33</v>
          </cell>
        </row>
      </sheetData>
      <sheetData sheetId="1">
        <row r="9">
          <cell r="D9">
            <v>28.25</v>
          </cell>
        </row>
        <row r="79">
          <cell r="D79">
            <v>0.5</v>
          </cell>
          <cell r="F79">
            <v>1.05</v>
          </cell>
          <cell r="G79">
            <v>2.36</v>
          </cell>
        </row>
      </sheetData>
      <sheetData sheetId="2">
        <row r="9">
          <cell r="D9">
            <v>28.25</v>
          </cell>
        </row>
        <row r="79">
          <cell r="D79">
            <v>0.55000000000000004</v>
          </cell>
          <cell r="F79">
            <v>1.1000000000000001</v>
          </cell>
          <cell r="G79">
            <v>2.2999999999999998</v>
          </cell>
        </row>
      </sheetData>
      <sheetData sheetId="3">
        <row r="9">
          <cell r="D9">
            <v>28.25</v>
          </cell>
        </row>
        <row r="79">
          <cell r="D79">
            <v>0.55000000000000004</v>
          </cell>
          <cell r="F79">
            <v>1.1000000000000001</v>
          </cell>
          <cell r="G79">
            <v>2.2999999999999998</v>
          </cell>
        </row>
      </sheetData>
      <sheetData sheetId="4">
        <row r="9">
          <cell r="D9">
            <v>27.95</v>
          </cell>
        </row>
        <row r="79">
          <cell r="D79">
            <v>0.55000000000000004</v>
          </cell>
          <cell r="F79">
            <v>1.1000000000000001</v>
          </cell>
          <cell r="G79">
            <v>2.37</v>
          </cell>
        </row>
      </sheetData>
      <sheetData sheetId="5">
        <row r="9">
          <cell r="D9">
            <v>27.95</v>
          </cell>
        </row>
        <row r="79">
          <cell r="D79">
            <v>0.5</v>
          </cell>
          <cell r="F79">
            <v>1.05</v>
          </cell>
          <cell r="G79">
            <v>2.34</v>
          </cell>
        </row>
      </sheetData>
      <sheetData sheetId="6">
        <row r="9">
          <cell r="D9">
            <v>27.95</v>
          </cell>
        </row>
        <row r="79">
          <cell r="D79">
            <v>0.43</v>
          </cell>
          <cell r="F79">
            <v>0.98</v>
          </cell>
          <cell r="G79">
            <v>2.34</v>
          </cell>
        </row>
      </sheetData>
      <sheetData sheetId="7">
        <row r="9">
          <cell r="D9">
            <v>27.95</v>
          </cell>
        </row>
        <row r="79">
          <cell r="D79">
            <v>0.43</v>
          </cell>
          <cell r="F79">
            <v>0.98</v>
          </cell>
          <cell r="G79">
            <v>2.35</v>
          </cell>
        </row>
      </sheetData>
      <sheetData sheetId="8">
        <row r="68">
          <cell r="D68">
            <v>0.75</v>
          </cell>
        </row>
        <row r="79">
          <cell r="D79">
            <v>0.43</v>
          </cell>
          <cell r="F79">
            <v>0.98</v>
          </cell>
          <cell r="G79">
            <v>2.35</v>
          </cell>
        </row>
      </sheetData>
      <sheetData sheetId="9">
        <row r="68">
          <cell r="D68">
            <v>0.75</v>
          </cell>
        </row>
        <row r="79">
          <cell r="D79">
            <v>0.5</v>
          </cell>
          <cell r="F79">
            <v>1.05</v>
          </cell>
          <cell r="G79">
            <v>2.3199999999999998</v>
          </cell>
        </row>
      </sheetData>
      <sheetData sheetId="10">
        <row r="68">
          <cell r="D68">
            <v>0.7</v>
          </cell>
        </row>
        <row r="79">
          <cell r="D79">
            <v>0.5</v>
          </cell>
          <cell r="F79">
            <v>1.05</v>
          </cell>
          <cell r="G79">
            <v>2.2999999999999998</v>
          </cell>
        </row>
      </sheetData>
      <sheetData sheetId="11">
        <row r="9">
          <cell r="D9">
            <v>36.659999999999997</v>
          </cell>
        </row>
        <row r="79">
          <cell r="G79">
            <v>2.39</v>
          </cell>
        </row>
      </sheetData>
      <sheetData sheetId="12">
        <row r="9">
          <cell r="D9">
            <v>36.659999999999997</v>
          </cell>
        </row>
        <row r="79">
          <cell r="G79">
            <v>2.44</v>
          </cell>
        </row>
      </sheetData>
      <sheetData sheetId="13">
        <row r="9">
          <cell r="D9">
            <v>36.06</v>
          </cell>
        </row>
        <row r="79">
          <cell r="G79">
            <v>2.29</v>
          </cell>
        </row>
      </sheetData>
      <sheetData sheetId="14">
        <row r="9">
          <cell r="D9">
            <v>36.06</v>
          </cell>
        </row>
        <row r="79">
          <cell r="G79">
            <v>2.4700000000000002</v>
          </cell>
        </row>
      </sheetData>
      <sheetData sheetId="15">
        <row r="9">
          <cell r="D9">
            <v>36.06</v>
          </cell>
        </row>
        <row r="79">
          <cell r="G79">
            <v>2.58</v>
          </cell>
        </row>
      </sheetData>
      <sheetData sheetId="16">
        <row r="9">
          <cell r="D9">
            <v>36.06</v>
          </cell>
        </row>
        <row r="79">
          <cell r="G79">
            <v>2.71</v>
          </cell>
        </row>
      </sheetData>
      <sheetData sheetId="17">
        <row r="9">
          <cell r="D9">
            <v>36.06</v>
          </cell>
        </row>
        <row r="79">
          <cell r="G79">
            <v>2.74</v>
          </cell>
        </row>
      </sheetData>
      <sheetData sheetId="18">
        <row r="9">
          <cell r="D9">
            <v>36.06</v>
          </cell>
        </row>
        <row r="79">
          <cell r="D79">
            <v>0.5</v>
          </cell>
          <cell r="F79">
            <v>1.05</v>
          </cell>
          <cell r="G79">
            <v>2.52</v>
          </cell>
        </row>
      </sheetData>
      <sheetData sheetId="19">
        <row r="9">
          <cell r="D9">
            <v>36.06</v>
          </cell>
        </row>
        <row r="79">
          <cell r="D79">
            <v>0.5</v>
          </cell>
          <cell r="F79">
            <v>1.05</v>
          </cell>
          <cell r="G79">
            <v>2.5</v>
          </cell>
        </row>
      </sheetData>
      <sheetData sheetId="20">
        <row r="9">
          <cell r="D9">
            <v>36.06</v>
          </cell>
        </row>
        <row r="79">
          <cell r="D79">
            <v>0.5</v>
          </cell>
          <cell r="F79">
            <v>1.05</v>
          </cell>
          <cell r="G79">
            <v>2.52</v>
          </cell>
        </row>
      </sheetData>
      <sheetData sheetId="21">
        <row r="9">
          <cell r="D9">
            <v>36.06</v>
          </cell>
        </row>
        <row r="79">
          <cell r="D79">
            <v>0.5</v>
          </cell>
          <cell r="F79">
            <v>1.05</v>
          </cell>
          <cell r="G79">
            <v>2.4</v>
          </cell>
        </row>
      </sheetData>
      <sheetData sheetId="22">
        <row r="68">
          <cell r="D68">
            <v>0.7</v>
          </cell>
        </row>
        <row r="79">
          <cell r="D79">
            <v>0.5</v>
          </cell>
          <cell r="F79">
            <v>1.05</v>
          </cell>
          <cell r="G79">
            <v>2.61</v>
          </cell>
        </row>
      </sheetData>
      <sheetData sheetId="23">
        <row r="68">
          <cell r="D68">
            <v>0.7</v>
          </cell>
        </row>
        <row r="79">
          <cell r="D79">
            <v>0.5</v>
          </cell>
          <cell r="F79">
            <v>1.05</v>
          </cell>
          <cell r="G79">
            <v>2.72</v>
          </cell>
        </row>
      </sheetData>
      <sheetData sheetId="24">
        <row r="68">
          <cell r="D68">
            <v>0.9</v>
          </cell>
        </row>
        <row r="79">
          <cell r="D79">
            <v>0.7</v>
          </cell>
          <cell r="F79">
            <v>1.25</v>
          </cell>
          <cell r="G79">
            <v>2.72</v>
          </cell>
        </row>
      </sheetData>
      <sheetData sheetId="25">
        <row r="68">
          <cell r="D68">
            <v>0.9</v>
          </cell>
        </row>
        <row r="79">
          <cell r="D79">
            <v>0.7</v>
          </cell>
          <cell r="F79">
            <v>1.25</v>
          </cell>
          <cell r="G79">
            <v>2.93</v>
          </cell>
        </row>
      </sheetData>
      <sheetData sheetId="26">
        <row r="68">
          <cell r="F68">
            <v>1.1499999999999999</v>
          </cell>
        </row>
        <row r="79">
          <cell r="D79">
            <v>0.8</v>
          </cell>
          <cell r="F79">
            <v>1.35</v>
          </cell>
          <cell r="G79">
            <v>2.85</v>
          </cell>
        </row>
      </sheetData>
      <sheetData sheetId="27">
        <row r="68">
          <cell r="F68">
            <v>1.1499999999999999</v>
          </cell>
        </row>
        <row r="79">
          <cell r="D79">
            <v>0.8</v>
          </cell>
          <cell r="F79">
            <v>1.35</v>
          </cell>
          <cell r="G79">
            <v>2.91</v>
          </cell>
        </row>
      </sheetData>
      <sheetData sheetId="28">
        <row r="68">
          <cell r="G68">
            <v>1.49</v>
          </cell>
        </row>
        <row r="79">
          <cell r="D79">
            <v>0.8</v>
          </cell>
          <cell r="F79">
            <v>1.35</v>
          </cell>
          <cell r="G79">
            <v>2.76</v>
          </cell>
        </row>
      </sheetData>
      <sheetData sheetId="29">
        <row r="68">
          <cell r="G68">
            <v>1.64</v>
          </cell>
        </row>
        <row r="79">
          <cell r="D79">
            <v>0.9</v>
          </cell>
          <cell r="F79">
            <v>1.45</v>
          </cell>
          <cell r="G79">
            <v>3</v>
          </cell>
        </row>
      </sheetData>
      <sheetData sheetId="30">
        <row r="68">
          <cell r="G68">
            <v>1.65</v>
          </cell>
        </row>
        <row r="79">
          <cell r="D79">
            <v>0.9</v>
          </cell>
          <cell r="F79">
            <v>1.45</v>
          </cell>
          <cell r="G79">
            <v>3.03</v>
          </cell>
        </row>
      </sheetData>
      <sheetData sheetId="31">
        <row r="68">
          <cell r="D68">
            <v>1</v>
          </cell>
        </row>
        <row r="79">
          <cell r="D79">
            <v>0.9</v>
          </cell>
          <cell r="F79">
            <v>1.45</v>
          </cell>
          <cell r="G79">
            <v>3.29</v>
          </cell>
        </row>
      </sheetData>
      <sheetData sheetId="32">
        <row r="68">
          <cell r="D68">
            <v>1</v>
          </cell>
        </row>
        <row r="79">
          <cell r="D79">
            <v>1.2</v>
          </cell>
          <cell r="F79">
            <v>1.75</v>
          </cell>
          <cell r="G79">
            <v>3.36</v>
          </cell>
        </row>
      </sheetData>
      <sheetData sheetId="33">
        <row r="68">
          <cell r="D68">
            <v>1</v>
          </cell>
        </row>
        <row r="79">
          <cell r="D79">
            <v>1.35</v>
          </cell>
          <cell r="F79">
            <v>1.9</v>
          </cell>
          <cell r="G79">
            <v>3.64</v>
          </cell>
        </row>
      </sheetData>
      <sheetData sheetId="34">
        <row r="9">
          <cell r="D9">
            <v>34.619999999999997</v>
          </cell>
        </row>
        <row r="79">
          <cell r="D79">
            <v>1.35</v>
          </cell>
          <cell r="F79">
            <v>1.9</v>
          </cell>
          <cell r="G79">
            <v>4.13</v>
          </cell>
        </row>
      </sheetData>
      <sheetData sheetId="35">
        <row r="9">
          <cell r="D9">
            <v>34.619999999999997</v>
          </cell>
        </row>
        <row r="79">
          <cell r="D79">
            <v>1.2</v>
          </cell>
          <cell r="F79">
            <v>1.75</v>
          </cell>
          <cell r="G79">
            <v>4.16</v>
          </cell>
        </row>
      </sheetData>
      <sheetData sheetId="36">
        <row r="9">
          <cell r="D9">
            <v>34.619999999999997</v>
          </cell>
        </row>
        <row r="79">
          <cell r="D79">
            <v>1.2</v>
          </cell>
          <cell r="F79">
            <v>1.75</v>
          </cell>
          <cell r="G79">
            <v>4.16</v>
          </cell>
        </row>
      </sheetData>
      <sheetData sheetId="37">
        <row r="9">
          <cell r="D9">
            <v>35</v>
          </cell>
        </row>
        <row r="79">
          <cell r="D79">
            <v>1.1000000000000001</v>
          </cell>
          <cell r="F79">
            <v>1.65</v>
          </cell>
          <cell r="G79">
            <v>4.0599999999999996</v>
          </cell>
        </row>
      </sheetData>
      <sheetData sheetId="38">
        <row r="9">
          <cell r="D9">
            <v>35</v>
          </cell>
        </row>
        <row r="79">
          <cell r="D79">
            <v>1.1000000000000001</v>
          </cell>
          <cell r="F79">
            <v>1.65</v>
          </cell>
          <cell r="G79">
            <v>3.53</v>
          </cell>
        </row>
      </sheetData>
      <sheetData sheetId="39">
        <row r="9">
          <cell r="D9">
            <v>35.299999999999997</v>
          </cell>
        </row>
        <row r="79">
          <cell r="D79">
            <v>1</v>
          </cell>
          <cell r="F79">
            <v>1.55</v>
          </cell>
          <cell r="G79">
            <v>3.5</v>
          </cell>
        </row>
      </sheetData>
      <sheetData sheetId="40">
        <row r="9">
          <cell r="D9">
            <v>35.299999999999997</v>
          </cell>
        </row>
        <row r="79">
          <cell r="D79">
            <v>1</v>
          </cell>
          <cell r="F79">
            <v>1.55</v>
          </cell>
          <cell r="G79">
            <v>3.24</v>
          </cell>
        </row>
      </sheetData>
      <sheetData sheetId="41">
        <row r="9">
          <cell r="D9">
            <v>35.9</v>
          </cell>
        </row>
        <row r="79">
          <cell r="D79">
            <v>0.6</v>
          </cell>
          <cell r="F79">
            <v>1.1499999999999999</v>
          </cell>
          <cell r="G79">
            <v>3.04</v>
          </cell>
        </row>
      </sheetData>
      <sheetData sheetId="42">
        <row r="9">
          <cell r="D9">
            <v>35.9</v>
          </cell>
        </row>
        <row r="79">
          <cell r="D79">
            <v>0.45</v>
          </cell>
          <cell r="F79">
            <v>1</v>
          </cell>
          <cell r="G79">
            <v>2.87</v>
          </cell>
        </row>
      </sheetData>
      <sheetData sheetId="43">
        <row r="9">
          <cell r="D9">
            <v>36.1</v>
          </cell>
        </row>
        <row r="79">
          <cell r="D79">
            <v>0.45</v>
          </cell>
          <cell r="F79">
            <v>0.95</v>
          </cell>
          <cell r="G79">
            <v>2.77</v>
          </cell>
        </row>
      </sheetData>
      <sheetData sheetId="44">
        <row r="9">
          <cell r="D9">
            <v>36.1</v>
          </cell>
        </row>
        <row r="79">
          <cell r="D79">
            <v>0.5</v>
          </cell>
          <cell r="F79">
            <v>1.05</v>
          </cell>
          <cell r="G79">
            <v>2.69</v>
          </cell>
        </row>
      </sheetData>
      <sheetData sheetId="45">
        <row r="9">
          <cell r="D9">
            <v>35.5</v>
          </cell>
        </row>
        <row r="79">
          <cell r="D79">
            <v>0.5</v>
          </cell>
          <cell r="F79">
            <v>1.05</v>
          </cell>
          <cell r="G79">
            <v>2.82</v>
          </cell>
        </row>
      </sheetData>
      <sheetData sheetId="46">
        <row r="9">
          <cell r="D9">
            <v>35.5</v>
          </cell>
        </row>
        <row r="79">
          <cell r="D79">
            <v>0.55000000000000004</v>
          </cell>
          <cell r="F79">
            <v>1.1000000000000001</v>
          </cell>
          <cell r="G79">
            <v>2.71</v>
          </cell>
        </row>
      </sheetData>
      <sheetData sheetId="47">
        <row r="9">
          <cell r="D9">
            <v>35.5</v>
          </cell>
        </row>
        <row r="79">
          <cell r="D79">
            <v>0.63</v>
          </cell>
          <cell r="F79">
            <v>1.18</v>
          </cell>
          <cell r="G79">
            <v>2.84</v>
          </cell>
        </row>
      </sheetData>
      <sheetData sheetId="48">
        <row r="9">
          <cell r="D9">
            <v>34.6</v>
          </cell>
        </row>
        <row r="79">
          <cell r="D79">
            <v>0.6</v>
          </cell>
          <cell r="F79">
            <v>1.1499999999999999</v>
          </cell>
          <cell r="G79">
            <v>2.76</v>
          </cell>
        </row>
      </sheetData>
      <sheetData sheetId="49">
        <row r="9">
          <cell r="D9">
            <v>33.4</v>
          </cell>
        </row>
        <row r="79">
          <cell r="D79">
            <v>0.65</v>
          </cell>
          <cell r="F79">
            <v>1.2</v>
          </cell>
          <cell r="G79">
            <v>2.89</v>
          </cell>
        </row>
      </sheetData>
      <sheetData sheetId="50">
        <row r="9">
          <cell r="D9">
            <v>31.85</v>
          </cell>
        </row>
        <row r="79">
          <cell r="D79">
            <v>0.6</v>
          </cell>
          <cell r="F79">
            <v>1.1499999999999999</v>
          </cell>
          <cell r="G79">
            <v>2.84</v>
          </cell>
        </row>
      </sheetData>
      <sheetData sheetId="51">
        <row r="16">
          <cell r="D16">
            <v>29.85</v>
          </cell>
        </row>
        <row r="79">
          <cell r="D79">
            <v>0.65</v>
          </cell>
          <cell r="F79">
            <v>1.2</v>
          </cell>
          <cell r="G79">
            <v>2.87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1"/>
  <sheetViews>
    <sheetView tabSelected="1" view="pageBreakPreview" zoomScale="85" zoomScaleNormal="160" zoomScaleSheetLayoutView="85" workbookViewId="0">
      <selection activeCell="O75" sqref="O75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8.28515625" customWidth="1"/>
    <col min="14" max="14" width="0.8554687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27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0.35859999999999997</v>
      </c>
      <c r="D8" s="23">
        <f>'[1]01'!$D$79</f>
        <v>0.5</v>
      </c>
      <c r="E8" s="23">
        <f>'[1]01'!$F$79</f>
        <v>1.05</v>
      </c>
      <c r="F8" s="23">
        <f>'[1]01'!$G$79</f>
        <v>2.33</v>
      </c>
    </row>
    <row r="9" spans="1:33" x14ac:dyDescent="0.25">
      <c r="B9" s="24">
        <v>2</v>
      </c>
      <c r="C9" s="25">
        <v>0.35859999999999997</v>
      </c>
      <c r="D9" s="25">
        <f>'[1]02'!$D$79</f>
        <v>0.5</v>
      </c>
      <c r="E9" s="25">
        <f>'[1]02'!$F$79</f>
        <v>1.05</v>
      </c>
      <c r="F9" s="25">
        <f>'[1]02'!$G$79</f>
        <v>2.36</v>
      </c>
    </row>
    <row r="10" spans="1:33" x14ac:dyDescent="0.25">
      <c r="B10" s="26">
        <v>3</v>
      </c>
      <c r="C10" s="23">
        <v>0.35859999999999997</v>
      </c>
      <c r="D10" s="23">
        <f>'[1]03'!$D$79</f>
        <v>0.55000000000000004</v>
      </c>
      <c r="E10" s="23">
        <f>'[1]03'!$F$79</f>
        <v>1.1000000000000001</v>
      </c>
      <c r="F10" s="23">
        <f>'[1]03'!$G$79</f>
        <v>2.2999999999999998</v>
      </c>
    </row>
    <row r="11" spans="1:33" x14ac:dyDescent="0.25">
      <c r="B11" s="24">
        <v>4</v>
      </c>
      <c r="C11" s="25">
        <v>0.35859999999999997</v>
      </c>
      <c r="D11" s="25">
        <f>'[1]04'!$D$79</f>
        <v>0.55000000000000004</v>
      </c>
      <c r="E11" s="25">
        <f>'[1]04'!$F$79</f>
        <v>1.1000000000000001</v>
      </c>
      <c r="F11" s="25">
        <f>'[1]04'!$G$79</f>
        <v>2.2999999999999998</v>
      </c>
    </row>
    <row r="12" spans="1:33" x14ac:dyDescent="0.25">
      <c r="B12" s="26">
        <v>5</v>
      </c>
      <c r="C12" s="23">
        <v>0.35859999999999997</v>
      </c>
      <c r="D12" s="23">
        <f>'[1]05'!$D$79</f>
        <v>0.55000000000000004</v>
      </c>
      <c r="E12" s="23">
        <f>'[1]05'!$F$79</f>
        <v>1.1000000000000001</v>
      </c>
      <c r="F12" s="23">
        <f>'[1]05'!$G$79</f>
        <v>2.37</v>
      </c>
    </row>
    <row r="13" spans="1:33" x14ac:dyDescent="0.25">
      <c r="B13" s="24">
        <v>6</v>
      </c>
      <c r="C13" s="25">
        <v>0.35859999999999997</v>
      </c>
      <c r="D13" s="25">
        <f>'[1]06'!$D$79</f>
        <v>0.5</v>
      </c>
      <c r="E13" s="25">
        <f>'[1]06'!$F$79</f>
        <v>1.05</v>
      </c>
      <c r="F13" s="25">
        <f>'[1]06'!$G$79</f>
        <v>2.34</v>
      </c>
    </row>
    <row r="14" spans="1:33" x14ac:dyDescent="0.25">
      <c r="B14" s="26">
        <v>7</v>
      </c>
      <c r="C14" s="23">
        <v>0.35859999999999997</v>
      </c>
      <c r="D14" s="23">
        <f>'[1]07'!$D$79</f>
        <v>0.43</v>
      </c>
      <c r="E14" s="23">
        <f>'[1]07'!$F$79</f>
        <v>0.98</v>
      </c>
      <c r="F14" s="23">
        <f>'[1]07'!$G$79</f>
        <v>2.34</v>
      </c>
    </row>
    <row r="15" spans="1:33" x14ac:dyDescent="0.25">
      <c r="B15" s="24">
        <v>8</v>
      </c>
      <c r="C15" s="25">
        <v>0.35859999999999997</v>
      </c>
      <c r="D15" s="25">
        <f>'[1]08'!$D$79</f>
        <v>0.43</v>
      </c>
      <c r="E15" s="25">
        <f>'[1]08'!$F$79</f>
        <v>0.98</v>
      </c>
      <c r="F15" s="25">
        <f>'[1]08'!$G$79</f>
        <v>2.35</v>
      </c>
    </row>
    <row r="16" spans="1:33" x14ac:dyDescent="0.25">
      <c r="B16" s="26">
        <v>9</v>
      </c>
      <c r="C16" s="23">
        <v>0.35859999999999997</v>
      </c>
      <c r="D16" s="23">
        <f>'[1]09'!$D$79</f>
        <v>0.43</v>
      </c>
      <c r="E16" s="23">
        <f>'[1]09'!$F$79</f>
        <v>0.98</v>
      </c>
      <c r="F16" s="23">
        <f>'[1]09'!$G$79</f>
        <v>2.35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0.35859999999999997</v>
      </c>
      <c r="D17" s="25">
        <f>'[1]10'!$D$79</f>
        <v>0.5</v>
      </c>
      <c r="E17" s="25">
        <f>'[1]10'!$F$79</f>
        <v>1.05</v>
      </c>
      <c r="F17" s="25">
        <f>'[1]10'!$G$79</f>
        <v>2.3199999999999998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0.35859999999999997</v>
      </c>
      <c r="D18" s="23">
        <f>'[1]11'!$D$79</f>
        <v>0.5</v>
      </c>
      <c r="E18" s="23">
        <f>'[1]11'!$F$79</f>
        <v>1.05</v>
      </c>
      <c r="F18" s="23">
        <f>'[1]11'!$G$79</f>
        <v>2.2999999999999998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0.35859999999999997</v>
      </c>
      <c r="D19" s="25"/>
      <c r="E19" s="25"/>
      <c r="F19" s="25">
        <f>'[1]12'!$G$79</f>
        <v>2.39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0.35859999999999997</v>
      </c>
      <c r="D20" s="23"/>
      <c r="E20" s="23"/>
      <c r="F20" s="23">
        <f>'[1]13'!$G$79</f>
        <v>2.44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0.35859999999999997</v>
      </c>
      <c r="D21" s="25"/>
      <c r="E21" s="25"/>
      <c r="F21" s="25">
        <f>'[1]14'!$G$79</f>
        <v>2.29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0.35859999999999997</v>
      </c>
      <c r="D22" s="23"/>
      <c r="E22" s="23"/>
      <c r="F22" s="23">
        <f>'[1]15'!$G$79</f>
        <v>2.4700000000000002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0.35859999999999997</v>
      </c>
      <c r="D23" s="25"/>
      <c r="E23" s="25"/>
      <c r="F23" s="25">
        <f>'[1]16'!$G$79</f>
        <v>2.58</v>
      </c>
      <c r="S23" s="2"/>
      <c r="T23" s="5">
        <v>2016</v>
      </c>
      <c r="U23" s="6">
        <v>0.28000000000000003</v>
      </c>
      <c r="V23" s="6">
        <v>0.30000000000000004</v>
      </c>
      <c r="W23" s="6">
        <v>0.45</v>
      </c>
      <c r="X23" s="6"/>
      <c r="Y23" s="6">
        <v>0.6</v>
      </c>
      <c r="Z23" s="9">
        <v>0.58333333333333337</v>
      </c>
      <c r="AA23" s="6"/>
      <c r="AB23" s="6"/>
      <c r="AC23" s="6">
        <v>0.7</v>
      </c>
      <c r="AD23" s="6">
        <v>0.51250000000000007</v>
      </c>
      <c r="AE23" s="6">
        <v>0.47499999999999998</v>
      </c>
      <c r="AF23" s="6">
        <v>0.48</v>
      </c>
      <c r="AG23" s="10">
        <f>AVERAGE(U23:AF23)</f>
        <v>0.48675925925925928</v>
      </c>
    </row>
    <row r="24" spans="2:33" x14ac:dyDescent="0.25">
      <c r="B24" s="26">
        <v>17</v>
      </c>
      <c r="C24" s="23">
        <v>0.35859999999999997</v>
      </c>
      <c r="D24" s="23"/>
      <c r="E24" s="23"/>
      <c r="F24" s="23">
        <f>'[1]17'!$G$79</f>
        <v>2.71</v>
      </c>
      <c r="S24" s="2"/>
      <c r="T24" s="5">
        <v>2017</v>
      </c>
      <c r="U24" s="6">
        <v>0.9</v>
      </c>
      <c r="V24" s="6">
        <v>0.43000000000000005</v>
      </c>
      <c r="W24" s="6">
        <v>0.40666666666666668</v>
      </c>
      <c r="X24" s="6">
        <v>0.55000000000000004</v>
      </c>
      <c r="Y24" s="6">
        <v>0.41250000000000003</v>
      </c>
      <c r="Z24" s="9">
        <v>0.3833333333333333</v>
      </c>
      <c r="AA24" s="6">
        <v>0.51249999999999996</v>
      </c>
      <c r="AB24" s="6">
        <v>0.6</v>
      </c>
      <c r="AC24" s="6">
        <v>0.73333333333333339</v>
      </c>
      <c r="AD24" s="6">
        <v>0.5</v>
      </c>
      <c r="AE24" s="6">
        <v>0.53</v>
      </c>
      <c r="AF24" s="6">
        <v>0.6166666666666667</v>
      </c>
      <c r="AG24" s="10">
        <f t="shared" ref="AG24:AG31" si="0">AVERAGE(U24:AF24)</f>
        <v>0.54791666666666672</v>
      </c>
    </row>
    <row r="25" spans="2:33" x14ac:dyDescent="0.25">
      <c r="B25" s="24">
        <v>18</v>
      </c>
      <c r="C25" s="25">
        <v>0.35859999999999997</v>
      </c>
      <c r="D25" s="25"/>
      <c r="E25" s="25"/>
      <c r="F25" s="25">
        <f>'[1]18'!$G$79</f>
        <v>2.74</v>
      </c>
      <c r="G25" s="1"/>
      <c r="S25" s="2"/>
      <c r="T25" s="5">
        <v>2018</v>
      </c>
      <c r="U25" s="6">
        <v>0.5</v>
      </c>
      <c r="V25" s="6">
        <v>0.36250000000000004</v>
      </c>
      <c r="W25" s="6">
        <v>0.31</v>
      </c>
      <c r="X25" s="6">
        <v>0.3</v>
      </c>
      <c r="Y25" s="6">
        <v>0.42500000000000004</v>
      </c>
      <c r="Z25" s="9">
        <v>0.35</v>
      </c>
      <c r="AA25" s="6">
        <v>0.5</v>
      </c>
      <c r="AB25" s="6">
        <v>0.64</v>
      </c>
      <c r="AC25" s="6">
        <v>0.76249999999999996</v>
      </c>
      <c r="AD25" s="6">
        <v>0.6</v>
      </c>
      <c r="AE25" s="6">
        <v>0.52</v>
      </c>
      <c r="AF25" s="6">
        <v>0.35000000000000003</v>
      </c>
      <c r="AG25" s="10">
        <f t="shared" si="0"/>
        <v>0.46833333333333327</v>
      </c>
    </row>
    <row r="26" spans="2:33" x14ac:dyDescent="0.25">
      <c r="B26" s="26">
        <v>19</v>
      </c>
      <c r="C26" s="23">
        <v>0.35859999999999997</v>
      </c>
      <c r="D26" s="23">
        <f>'[1]19'!$D$79</f>
        <v>0.5</v>
      </c>
      <c r="E26" s="23">
        <f>'[1]19'!$F$79</f>
        <v>1.05</v>
      </c>
      <c r="F26" s="23">
        <f>'[1]19'!$G$79</f>
        <v>2.52</v>
      </c>
      <c r="S26" s="2"/>
      <c r="T26" s="5">
        <v>2019</v>
      </c>
      <c r="U26" s="6">
        <v>0.38749999999999996</v>
      </c>
      <c r="V26" s="6">
        <v>0.41</v>
      </c>
      <c r="W26" s="6"/>
      <c r="X26" s="6"/>
      <c r="Y26" s="6">
        <v>0.46600000000000003</v>
      </c>
      <c r="Z26" s="9">
        <v>0.38</v>
      </c>
      <c r="AA26" s="6">
        <v>0.85</v>
      </c>
      <c r="AB26" s="6">
        <v>1.2250000000000001</v>
      </c>
      <c r="AC26" s="6">
        <v>1</v>
      </c>
      <c r="AD26" s="6">
        <v>0.44400000000000006</v>
      </c>
      <c r="AE26" s="6">
        <v>0.63749999999999996</v>
      </c>
      <c r="AF26" s="6">
        <v>0.47499999999999998</v>
      </c>
      <c r="AG26" s="10">
        <f t="shared" si="0"/>
        <v>0.62750000000000006</v>
      </c>
    </row>
    <row r="27" spans="2:33" x14ac:dyDescent="0.25">
      <c r="B27" s="24">
        <v>20</v>
      </c>
      <c r="C27" s="25">
        <v>0.35859999999999997</v>
      </c>
      <c r="D27" s="25">
        <f>'[1]20'!$D$79</f>
        <v>0.5</v>
      </c>
      <c r="E27" s="25">
        <f>'[1]20'!$F$79</f>
        <v>1.05</v>
      </c>
      <c r="F27" s="25">
        <f>'[1]20'!$G$79</f>
        <v>2.5</v>
      </c>
      <c r="S27" s="2"/>
      <c r="T27" s="5">
        <v>2020</v>
      </c>
      <c r="U27" s="6">
        <v>0.54</v>
      </c>
      <c r="V27" s="6">
        <v>0.375</v>
      </c>
      <c r="W27" s="6">
        <v>0.45</v>
      </c>
      <c r="X27" s="6">
        <v>0.8</v>
      </c>
      <c r="Y27" s="6">
        <v>0.76249999999999996</v>
      </c>
      <c r="Z27" s="9">
        <v>1.2</v>
      </c>
      <c r="AA27" s="6">
        <v>0.55999999999999994</v>
      </c>
      <c r="AB27" s="6">
        <v>0.5</v>
      </c>
      <c r="AC27" s="6">
        <v>0.6875</v>
      </c>
      <c r="AD27" s="6">
        <v>0.6</v>
      </c>
      <c r="AE27" s="6">
        <v>0.36249999999999999</v>
      </c>
      <c r="AF27" s="6">
        <v>0.32</v>
      </c>
      <c r="AG27" s="10">
        <f t="shared" si="0"/>
        <v>0.59645833333333331</v>
      </c>
    </row>
    <row r="28" spans="2:33" x14ac:dyDescent="0.25">
      <c r="B28" s="26">
        <v>21</v>
      </c>
      <c r="C28" s="23">
        <v>0.35859999999999997</v>
      </c>
      <c r="D28" s="23">
        <f>'[1]21'!$D$79</f>
        <v>0.5</v>
      </c>
      <c r="E28" s="23">
        <f>'[1]21'!$F$79</f>
        <v>1.05</v>
      </c>
      <c r="F28" s="23">
        <f>'[1]21'!$G$79</f>
        <v>2.52</v>
      </c>
      <c r="S28" s="2"/>
      <c r="T28" s="5">
        <v>2021</v>
      </c>
      <c r="U28" s="6">
        <v>0.57500000000000007</v>
      </c>
      <c r="V28" s="6">
        <v>0.3125</v>
      </c>
      <c r="W28" s="6">
        <v>0.32499999999999996</v>
      </c>
      <c r="X28" s="6"/>
      <c r="Y28" s="6">
        <v>0.55000000000000004</v>
      </c>
      <c r="Z28" s="9">
        <v>0.5</v>
      </c>
      <c r="AA28" s="6">
        <v>0.66999999999999993</v>
      </c>
      <c r="AB28" s="6">
        <v>0.76250000000000007</v>
      </c>
      <c r="AC28" s="6">
        <v>0.91799999999999993</v>
      </c>
      <c r="AD28" s="6">
        <v>0.53750000000000009</v>
      </c>
      <c r="AE28" s="6">
        <v>0.53750000000000009</v>
      </c>
      <c r="AF28" s="6">
        <v>0.52400000000000002</v>
      </c>
      <c r="AG28" s="10">
        <f t="shared" si="0"/>
        <v>0.56472727272727274</v>
      </c>
    </row>
    <row r="29" spans="2:33" x14ac:dyDescent="0.25">
      <c r="B29" s="24">
        <v>22</v>
      </c>
      <c r="C29" s="25">
        <v>0.35859999999999997</v>
      </c>
      <c r="D29" s="25">
        <f>'[1]22'!$D$79</f>
        <v>0.5</v>
      </c>
      <c r="E29" s="25">
        <f>'[1]22'!$F$79</f>
        <v>1.05</v>
      </c>
      <c r="F29" s="25">
        <f>'[1]22'!$G$79</f>
        <v>2.4</v>
      </c>
      <c r="S29" s="2"/>
      <c r="T29" s="5" t="s">
        <v>23</v>
      </c>
      <c r="U29" s="6">
        <f>MAX(U23:U28)</f>
        <v>0.9</v>
      </c>
      <c r="V29" s="6">
        <f t="shared" ref="V29:AF29" si="1">MAX(V23:V28)</f>
        <v>0.43000000000000005</v>
      </c>
      <c r="W29" s="6">
        <f t="shared" si="1"/>
        <v>0.45</v>
      </c>
      <c r="X29" s="6">
        <f t="shared" si="1"/>
        <v>0.8</v>
      </c>
      <c r="Y29" s="6">
        <f t="shared" si="1"/>
        <v>0.76249999999999996</v>
      </c>
      <c r="Z29" s="6">
        <f t="shared" si="1"/>
        <v>1.2</v>
      </c>
      <c r="AA29" s="6">
        <f t="shared" si="1"/>
        <v>0.85</v>
      </c>
      <c r="AB29" s="6">
        <f t="shared" si="1"/>
        <v>1.2250000000000001</v>
      </c>
      <c r="AC29" s="6">
        <f t="shared" si="1"/>
        <v>1</v>
      </c>
      <c r="AD29" s="6">
        <f t="shared" si="1"/>
        <v>0.6</v>
      </c>
      <c r="AE29" s="6">
        <f t="shared" si="1"/>
        <v>0.63749999999999996</v>
      </c>
      <c r="AF29" s="6">
        <f t="shared" si="1"/>
        <v>0.6166666666666667</v>
      </c>
      <c r="AG29" s="10">
        <f t="shared" si="0"/>
        <v>0.78930555555555548</v>
      </c>
    </row>
    <row r="30" spans="2:33" x14ac:dyDescent="0.25">
      <c r="B30" s="26">
        <v>23</v>
      </c>
      <c r="C30" s="23">
        <v>0.35859999999999997</v>
      </c>
      <c r="D30" s="23">
        <f>'[1]23'!$D$79</f>
        <v>0.5</v>
      </c>
      <c r="E30" s="23">
        <f>'[1]23'!$F$79</f>
        <v>1.05</v>
      </c>
      <c r="F30" s="23">
        <f>'[1]23'!$G$79</f>
        <v>2.61</v>
      </c>
      <c r="S30" s="2"/>
      <c r="T30" s="5" t="s">
        <v>24</v>
      </c>
      <c r="U30" s="6">
        <f>MIN(U23:U28)</f>
        <v>0.28000000000000003</v>
      </c>
      <c r="V30" s="6">
        <f t="shared" ref="V30:AF30" si="2">MIN(V23:V28)</f>
        <v>0.30000000000000004</v>
      </c>
      <c r="W30" s="6">
        <f t="shared" si="2"/>
        <v>0.31</v>
      </c>
      <c r="X30" s="6">
        <f t="shared" si="2"/>
        <v>0.3</v>
      </c>
      <c r="Y30" s="6">
        <f t="shared" si="2"/>
        <v>0.41250000000000003</v>
      </c>
      <c r="Z30" s="6">
        <f t="shared" si="2"/>
        <v>0.35</v>
      </c>
      <c r="AA30" s="6">
        <f t="shared" si="2"/>
        <v>0.5</v>
      </c>
      <c r="AB30" s="6">
        <f t="shared" si="2"/>
        <v>0.5</v>
      </c>
      <c r="AC30" s="6">
        <f t="shared" si="2"/>
        <v>0.6875</v>
      </c>
      <c r="AD30" s="6">
        <f t="shared" si="2"/>
        <v>0.44400000000000006</v>
      </c>
      <c r="AE30" s="6">
        <f t="shared" si="2"/>
        <v>0.36249999999999999</v>
      </c>
      <c r="AF30" s="6">
        <f t="shared" si="2"/>
        <v>0.32</v>
      </c>
      <c r="AG30" s="10">
        <f t="shared" si="0"/>
        <v>0.39720833333333339</v>
      </c>
    </row>
    <row r="31" spans="2:33" x14ac:dyDescent="0.25">
      <c r="B31" s="24">
        <v>24</v>
      </c>
      <c r="C31" s="25">
        <v>0.35859999999999997</v>
      </c>
      <c r="D31" s="25">
        <f>'[1]24'!$D$79</f>
        <v>0.5</v>
      </c>
      <c r="E31" s="25">
        <f>'[1]24'!$F$79</f>
        <v>1.05</v>
      </c>
      <c r="F31" s="25">
        <f>'[1]24'!$G$79</f>
        <v>2.72</v>
      </c>
      <c r="S31" s="2"/>
      <c r="T31" s="5" t="s">
        <v>25</v>
      </c>
      <c r="U31" s="6">
        <f>AVERAGE(U23:U28)</f>
        <v>0.53041666666666665</v>
      </c>
      <c r="V31" s="6">
        <f t="shared" ref="V31:AF31" si="3">AVERAGE(V23:V28)</f>
        <v>0.36500000000000005</v>
      </c>
      <c r="W31" s="6">
        <f t="shared" si="3"/>
        <v>0.38833333333333331</v>
      </c>
      <c r="X31" s="6">
        <f t="shared" si="3"/>
        <v>0.55000000000000004</v>
      </c>
      <c r="Y31" s="6">
        <f t="shared" si="3"/>
        <v>0.53600000000000003</v>
      </c>
      <c r="Z31" s="6">
        <f t="shared" si="3"/>
        <v>0.56611111111111112</v>
      </c>
      <c r="AA31" s="6">
        <f t="shared" si="3"/>
        <v>0.61849999999999994</v>
      </c>
      <c r="AB31" s="6">
        <f t="shared" si="3"/>
        <v>0.74550000000000005</v>
      </c>
      <c r="AC31" s="6">
        <f t="shared" si="3"/>
        <v>0.80022222222222217</v>
      </c>
      <c r="AD31" s="6">
        <f t="shared" si="3"/>
        <v>0.53233333333333344</v>
      </c>
      <c r="AE31" s="6">
        <f t="shared" si="3"/>
        <v>0.51041666666666663</v>
      </c>
      <c r="AF31" s="6">
        <f t="shared" si="3"/>
        <v>0.46094444444444443</v>
      </c>
      <c r="AG31" s="10">
        <f t="shared" si="0"/>
        <v>0.55031481481481492</v>
      </c>
    </row>
    <row r="32" spans="2:33" x14ac:dyDescent="0.25">
      <c r="B32" s="26">
        <v>25</v>
      </c>
      <c r="C32" s="23">
        <v>0.35859999999999997</v>
      </c>
      <c r="D32" s="23">
        <f>'[1]25'!$D$79</f>
        <v>0.7</v>
      </c>
      <c r="E32" s="23">
        <f>'[1]25'!$F$79</f>
        <v>1.25</v>
      </c>
      <c r="F32" s="23">
        <f>'[1]25'!$G$79</f>
        <v>2.72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0.35859999999999997</v>
      </c>
      <c r="D33" s="25">
        <f>'[1]26'!$D$79</f>
        <v>0.7</v>
      </c>
      <c r="E33" s="25">
        <f>'[1]26'!$F$79</f>
        <v>1.25</v>
      </c>
      <c r="F33" s="25">
        <f>'[1]26'!$G$79</f>
        <v>2.93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0.35859999999999997</v>
      </c>
      <c r="D34" s="23">
        <f>'[1]27'!$D$79</f>
        <v>0.8</v>
      </c>
      <c r="E34" s="23">
        <f>'[1]27'!$F$79</f>
        <v>1.35</v>
      </c>
      <c r="F34" s="23">
        <f>'[1]27'!$G$79</f>
        <v>2.85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0.35859999999999997</v>
      </c>
      <c r="D35" s="25">
        <f>'[1]28'!$D$79</f>
        <v>0.8</v>
      </c>
      <c r="E35" s="25">
        <f>'[1]28'!$F$79</f>
        <v>1.35</v>
      </c>
      <c r="F35" s="25">
        <f>'[1]28'!$G$79</f>
        <v>2.91</v>
      </c>
      <c r="S35" s="2"/>
      <c r="T35" s="5" t="s">
        <v>26</v>
      </c>
      <c r="U35" s="6">
        <f t="shared" ref="U35:AF37" si="4">U29</f>
        <v>0.9</v>
      </c>
      <c r="V35" s="6">
        <f t="shared" si="4"/>
        <v>0.43000000000000005</v>
      </c>
      <c r="W35" s="6">
        <f t="shared" si="4"/>
        <v>0.45</v>
      </c>
      <c r="X35" s="6">
        <f t="shared" si="4"/>
        <v>0.8</v>
      </c>
      <c r="Y35" s="6">
        <f t="shared" si="4"/>
        <v>0.76249999999999996</v>
      </c>
      <c r="Z35" s="6">
        <f t="shared" ref="Z35:AB35" si="5">Z29</f>
        <v>1.2</v>
      </c>
      <c r="AA35" s="6">
        <f t="shared" si="5"/>
        <v>0.85</v>
      </c>
      <c r="AB35" s="6">
        <f t="shared" si="5"/>
        <v>1.2250000000000001</v>
      </c>
      <c r="AC35" s="6">
        <f t="shared" si="4"/>
        <v>1</v>
      </c>
      <c r="AD35" s="6">
        <f t="shared" si="4"/>
        <v>0.6</v>
      </c>
      <c r="AE35" s="6">
        <f t="shared" si="4"/>
        <v>0.63749999999999996</v>
      </c>
      <c r="AF35" s="6">
        <f t="shared" si="4"/>
        <v>0.6166666666666667</v>
      </c>
      <c r="AG35" s="4"/>
    </row>
    <row r="36" spans="2:33" x14ac:dyDescent="0.25">
      <c r="B36" s="26">
        <v>29</v>
      </c>
      <c r="C36" s="23">
        <v>0.35859999999999997</v>
      </c>
      <c r="D36" s="23">
        <f>'[1]29'!$D$79</f>
        <v>0.8</v>
      </c>
      <c r="E36" s="23">
        <f>'[1]29'!$F$79</f>
        <v>1.35</v>
      </c>
      <c r="F36" s="23">
        <f>'[1]29'!$G$79</f>
        <v>2.76</v>
      </c>
      <c r="S36" s="2"/>
      <c r="T36" s="5"/>
      <c r="U36" s="6">
        <f t="shared" si="4"/>
        <v>0.28000000000000003</v>
      </c>
      <c r="V36" s="6">
        <f t="shared" si="4"/>
        <v>0.30000000000000004</v>
      </c>
      <c r="W36" s="6">
        <f t="shared" si="4"/>
        <v>0.31</v>
      </c>
      <c r="X36" s="6">
        <f t="shared" si="4"/>
        <v>0.3</v>
      </c>
      <c r="Y36" s="6">
        <f t="shared" si="4"/>
        <v>0.41250000000000003</v>
      </c>
      <c r="Z36" s="6">
        <f t="shared" ref="Z36:AB36" si="6">Z30</f>
        <v>0.35</v>
      </c>
      <c r="AA36" s="6">
        <f t="shared" si="6"/>
        <v>0.5</v>
      </c>
      <c r="AB36" s="6">
        <f t="shared" si="6"/>
        <v>0.5</v>
      </c>
      <c r="AC36" s="6">
        <f t="shared" si="4"/>
        <v>0.6875</v>
      </c>
      <c r="AD36" s="6">
        <f t="shared" si="4"/>
        <v>0.44400000000000006</v>
      </c>
      <c r="AE36" s="6">
        <f t="shared" si="4"/>
        <v>0.36249999999999999</v>
      </c>
      <c r="AF36" s="6">
        <f t="shared" si="4"/>
        <v>0.32</v>
      </c>
      <c r="AG36" s="4"/>
    </row>
    <row r="37" spans="2:33" x14ac:dyDescent="0.25">
      <c r="B37" s="24">
        <v>30</v>
      </c>
      <c r="C37" s="25">
        <v>0.35859999999999997</v>
      </c>
      <c r="D37" s="25">
        <f>'[1]30'!$D$79</f>
        <v>0.9</v>
      </c>
      <c r="E37" s="25">
        <f>'[1]30'!$F$79</f>
        <v>1.45</v>
      </c>
      <c r="F37" s="25">
        <f>'[1]30'!$G$79</f>
        <v>3</v>
      </c>
      <c r="S37" s="2"/>
      <c r="T37" s="7" t="str">
        <f>T31</f>
        <v>Promedio 2016 - 2021</v>
      </c>
      <c r="U37" s="11">
        <f t="shared" si="4"/>
        <v>0.53041666666666665</v>
      </c>
      <c r="V37" s="11">
        <f t="shared" si="4"/>
        <v>0.36500000000000005</v>
      </c>
      <c r="W37" s="11">
        <f t="shared" si="4"/>
        <v>0.38833333333333331</v>
      </c>
      <c r="X37" s="11">
        <f t="shared" si="4"/>
        <v>0.55000000000000004</v>
      </c>
      <c r="Y37" s="11">
        <f t="shared" si="4"/>
        <v>0.53600000000000003</v>
      </c>
      <c r="Z37" s="11">
        <f t="shared" ref="Z37:AB37" si="7">Z31</f>
        <v>0.56611111111111112</v>
      </c>
      <c r="AA37" s="11">
        <f t="shared" si="7"/>
        <v>0.61849999999999994</v>
      </c>
      <c r="AB37" s="11">
        <f t="shared" si="7"/>
        <v>0.74550000000000005</v>
      </c>
      <c r="AC37" s="11">
        <f t="shared" si="4"/>
        <v>0.80022222222222217</v>
      </c>
      <c r="AD37" s="11">
        <f t="shared" si="4"/>
        <v>0.53233333333333344</v>
      </c>
      <c r="AE37" s="11">
        <f t="shared" si="4"/>
        <v>0.51041666666666663</v>
      </c>
      <c r="AF37" s="11">
        <f t="shared" si="4"/>
        <v>0.46094444444444443</v>
      </c>
      <c r="AG37" s="4"/>
    </row>
    <row r="38" spans="2:33" x14ac:dyDescent="0.25">
      <c r="B38" s="26">
        <v>31</v>
      </c>
      <c r="C38" s="23">
        <v>0.35859999999999997</v>
      </c>
      <c r="D38" s="23">
        <f>'[1]31'!$D$79</f>
        <v>0.9</v>
      </c>
      <c r="E38" s="23">
        <f>'[1]31'!$F$79</f>
        <v>1.45</v>
      </c>
      <c r="F38" s="23">
        <f>'[1]31'!$G$79</f>
        <v>3.03</v>
      </c>
      <c r="S38" s="2"/>
      <c r="T38" s="5">
        <v>2022</v>
      </c>
      <c r="U38" s="12">
        <f>AVERAGE(D8:D11)</f>
        <v>0.52500000000000002</v>
      </c>
      <c r="V38" s="12">
        <f>AVERAGE(D12:D15)</f>
        <v>0.47749999999999998</v>
      </c>
      <c r="W38" s="12">
        <f>AVERAGE(D16:D20)</f>
        <v>0.47666666666666663</v>
      </c>
      <c r="X38" s="12"/>
      <c r="Y38" s="12">
        <f>AVERAGE(D25:D28)</f>
        <v>0.5</v>
      </c>
      <c r="Z38" s="12">
        <f>AVERAGE(D29:D33)</f>
        <v>0.58000000000000007</v>
      </c>
      <c r="AA38" s="12">
        <f>AVERAGE(D34:D37)</f>
        <v>0.82500000000000007</v>
      </c>
      <c r="AB38" s="12">
        <f>AVERAGE(D38:D41)</f>
        <v>1.0874999999999999</v>
      </c>
      <c r="AC38" s="12">
        <f>AVERAGE(D42:D45)</f>
        <v>1.2124999999999999</v>
      </c>
      <c r="AD38" s="12">
        <f>AVERAGE(D46:D50)</f>
        <v>0.83000000000000007</v>
      </c>
      <c r="AE38" s="12">
        <f>AVERAGE(D51:D54)</f>
        <v>0.5</v>
      </c>
      <c r="AF38" s="12">
        <f>AVERAGE(D55:D59)</f>
        <v>0.626</v>
      </c>
      <c r="AG38" s="4"/>
    </row>
    <row r="39" spans="2:33" x14ac:dyDescent="0.25">
      <c r="B39" s="24">
        <v>32</v>
      </c>
      <c r="C39" s="25">
        <v>0.35859999999999997</v>
      </c>
      <c r="D39" s="25">
        <f>'[1]32'!$D$79</f>
        <v>0.9</v>
      </c>
      <c r="E39" s="25">
        <f>'[1]32'!$F$79</f>
        <v>1.45</v>
      </c>
      <c r="F39" s="25">
        <f>'[1]32'!$G$79</f>
        <v>3.29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0.35859999999999997</v>
      </c>
      <c r="D40" s="23">
        <f>'[1]33'!$D$79</f>
        <v>1.2</v>
      </c>
      <c r="E40" s="23">
        <f>'[1]33'!$F$79</f>
        <v>1.75</v>
      </c>
      <c r="F40" s="23">
        <f>'[1]33'!$G$79</f>
        <v>3.36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0.35859999999999997</v>
      </c>
      <c r="D41" s="25">
        <f>'[1]34'!$D$79</f>
        <v>1.35</v>
      </c>
      <c r="E41" s="25">
        <f>'[1]34'!$F$79</f>
        <v>1.9</v>
      </c>
      <c r="F41" s="25">
        <f>'[1]34'!$G$79</f>
        <v>3.64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0.35859999999999997</v>
      </c>
      <c r="D42" s="23">
        <f>'[1]35'!$D$79</f>
        <v>1.35</v>
      </c>
      <c r="E42" s="23">
        <f>'[1]35'!$F$79</f>
        <v>1.9</v>
      </c>
      <c r="F42" s="23">
        <f>'[1]35'!$G$79</f>
        <v>4.13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0.35859999999999997</v>
      </c>
      <c r="D43" s="25">
        <f>'[1]36'!$D$79</f>
        <v>1.2</v>
      </c>
      <c r="E43" s="25">
        <f>'[1]36'!$F$79</f>
        <v>1.75</v>
      </c>
      <c r="F43" s="25">
        <f>'[1]36'!$G$79</f>
        <v>4.16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0.35859999999999997</v>
      </c>
      <c r="D44" s="23">
        <f>'[1]37'!$D$79</f>
        <v>1.2</v>
      </c>
      <c r="E44" s="23">
        <f>'[1]37'!$F$79</f>
        <v>1.75</v>
      </c>
      <c r="F44" s="23">
        <f>'[1]37'!$G$79</f>
        <v>4.16</v>
      </c>
      <c r="S44" s="2"/>
      <c r="T44" s="5">
        <v>2016</v>
      </c>
      <c r="U44" s="6">
        <v>1.7565357142857143</v>
      </c>
      <c r="V44" s="6">
        <v>1.8543888888888891</v>
      </c>
      <c r="W44" s="6">
        <v>1.9954444444444444</v>
      </c>
      <c r="X44" s="6">
        <v>1.9583888888888892</v>
      </c>
      <c r="Y44" s="6">
        <v>2.0753888888888889</v>
      </c>
      <c r="Z44" s="9">
        <v>2.1103333333333336</v>
      </c>
      <c r="AA44" s="6">
        <v>2.4290277777777778</v>
      </c>
      <c r="AB44" s="6">
        <v>2.4868750000000004</v>
      </c>
      <c r="AC44" s="6">
        <v>2.3339444444444446</v>
      </c>
      <c r="AD44" s="6">
        <v>2.2714484126984127</v>
      </c>
      <c r="AE44" s="6">
        <v>1.9684920634920635</v>
      </c>
      <c r="AF44" s="6">
        <v>2.0634952380952383</v>
      </c>
      <c r="AG44" s="10">
        <f>AVERAGE(U44:AF44)</f>
        <v>2.1086469246031747</v>
      </c>
    </row>
    <row r="45" spans="2:33" x14ac:dyDescent="0.25">
      <c r="B45" s="24">
        <v>38</v>
      </c>
      <c r="C45" s="25">
        <v>0.35859999999999997</v>
      </c>
      <c r="D45" s="25">
        <f>'[1]38'!$D$79</f>
        <v>1.1000000000000001</v>
      </c>
      <c r="E45" s="25">
        <f>'[1]38'!$F$79</f>
        <v>1.65</v>
      </c>
      <c r="F45" s="25">
        <f>'[1]38'!$G$79</f>
        <v>4.0599999999999996</v>
      </c>
      <c r="S45" s="2"/>
      <c r="T45" s="5">
        <v>2017</v>
      </c>
      <c r="U45" s="6">
        <v>2.2557142857142858</v>
      </c>
      <c r="V45" s="6">
        <v>2.2707539682539681</v>
      </c>
      <c r="W45" s="6">
        <v>2.1309365079365081</v>
      </c>
      <c r="X45" s="6">
        <v>2.7072301587301593</v>
      </c>
      <c r="Y45" s="6">
        <v>2.1479523809523813</v>
      </c>
      <c r="Z45" s="9">
        <v>2.0667222222222223</v>
      </c>
      <c r="AA45" s="6">
        <v>2.1722222222222225</v>
      </c>
      <c r="AB45" s="6">
        <v>2.2600000000000002</v>
      </c>
      <c r="AC45" s="6">
        <v>2.2458253968253969</v>
      </c>
      <c r="AD45" s="6">
        <v>2.1653571428571432</v>
      </c>
      <c r="AE45" s="6">
        <v>2.0005555555555556</v>
      </c>
      <c r="AF45" s="6">
        <v>2.1766931216931216</v>
      </c>
      <c r="AG45" s="10">
        <f t="shared" ref="AG45:AG52" si="8">AVERAGE(U45:AF45)</f>
        <v>2.2166635802469137</v>
      </c>
    </row>
    <row r="46" spans="2:33" x14ac:dyDescent="0.25">
      <c r="B46" s="26">
        <v>39</v>
      </c>
      <c r="C46" s="23">
        <v>0.35859999999999997</v>
      </c>
      <c r="D46" s="23">
        <f>'[1]39'!$D$79</f>
        <v>1.1000000000000001</v>
      </c>
      <c r="E46" s="23">
        <f>'[1]39'!$F$79</f>
        <v>1.65</v>
      </c>
      <c r="F46" s="23">
        <f>'[1]39'!$G$79</f>
        <v>3.53</v>
      </c>
      <c r="S46" s="2"/>
      <c r="T46" s="5">
        <v>2018</v>
      </c>
      <c r="U46" s="6">
        <v>2.4438124999999999</v>
      </c>
      <c r="V46" s="6">
        <v>2.2717032967032966</v>
      </c>
      <c r="W46" s="6">
        <v>2.3231456876456873</v>
      </c>
      <c r="X46" s="6">
        <v>2.3432954545454545</v>
      </c>
      <c r="Y46" s="6">
        <v>2.4778535353535354</v>
      </c>
      <c r="Z46" s="9">
        <v>2.5063</v>
      </c>
      <c r="AA46" s="6">
        <v>2.4490833333333337</v>
      </c>
      <c r="AB46" s="6">
        <v>2.3701388888888895</v>
      </c>
      <c r="AC46" s="6">
        <v>2.8581746031746036</v>
      </c>
      <c r="AD46" s="6">
        <v>2.9123344155844153</v>
      </c>
      <c r="AE46" s="6">
        <v>2.519566666666667</v>
      </c>
      <c r="AF46" s="6">
        <v>2.4692272727272728</v>
      </c>
      <c r="AG46" s="10">
        <f t="shared" si="8"/>
        <v>2.4953863045519293</v>
      </c>
    </row>
    <row r="47" spans="2:33" x14ac:dyDescent="0.25">
      <c r="B47" s="24">
        <v>40</v>
      </c>
      <c r="C47" s="25">
        <v>0.35859999999999997</v>
      </c>
      <c r="D47" s="25">
        <f>'[1]40'!$D$79</f>
        <v>1</v>
      </c>
      <c r="E47" s="25">
        <f>'[1]40'!$F$79</f>
        <v>1.55</v>
      </c>
      <c r="F47" s="25">
        <f>'[1]40'!$G$79</f>
        <v>3.5</v>
      </c>
      <c r="S47" s="2"/>
      <c r="T47" s="5">
        <v>2019</v>
      </c>
      <c r="U47" s="6">
        <v>2.3983750000000001</v>
      </c>
      <c r="V47" s="6">
        <v>2.2832564102564104</v>
      </c>
      <c r="W47" s="6">
        <v>2.2509280303030303</v>
      </c>
      <c r="X47" s="6">
        <v>2.5629040404040402</v>
      </c>
      <c r="Y47" s="6">
        <v>2.575484848484848</v>
      </c>
      <c r="Z47" s="9">
        <v>2.6328282828282825</v>
      </c>
      <c r="AA47" s="6">
        <v>2.7844791666666664</v>
      </c>
      <c r="AB47" s="6">
        <v>3.4927142857142863</v>
      </c>
      <c r="AC47" s="6">
        <v>3.4793452380952381</v>
      </c>
      <c r="AD47" s="6">
        <v>2.7613822510822512</v>
      </c>
      <c r="AE47" s="6">
        <v>2.424479020979021</v>
      </c>
      <c r="AF47" s="6">
        <v>2.6818428030303028</v>
      </c>
      <c r="AG47" s="10">
        <f>AVERAGE(U47:AF47)</f>
        <v>2.6940016148203649</v>
      </c>
    </row>
    <row r="48" spans="2:33" x14ac:dyDescent="0.25">
      <c r="B48" s="26">
        <v>41</v>
      </c>
      <c r="C48" s="23">
        <v>0.35859999999999997</v>
      </c>
      <c r="D48" s="23">
        <f>'[1]41'!$D$79</f>
        <v>1</v>
      </c>
      <c r="E48" s="23">
        <f>'[1]41'!$F$79</f>
        <v>1.55</v>
      </c>
      <c r="F48" s="23">
        <f>'[1]41'!$G$79</f>
        <v>3.24</v>
      </c>
      <c r="S48" s="2"/>
      <c r="T48" s="5">
        <v>2020</v>
      </c>
      <c r="U48" s="6">
        <v>2.5819999999999999</v>
      </c>
      <c r="V48" s="6">
        <v>2.4160000000000004</v>
      </c>
      <c r="W48" s="6">
        <v>2.37</v>
      </c>
      <c r="X48" s="6">
        <v>3.16</v>
      </c>
      <c r="Y48" s="6">
        <v>3.1399999999999997</v>
      </c>
      <c r="Z48" s="9">
        <v>3.2174999999999998</v>
      </c>
      <c r="AA48" s="6">
        <v>2.8679999999999999</v>
      </c>
      <c r="AB48" s="6">
        <v>2.9424999999999999</v>
      </c>
      <c r="AC48" s="6">
        <v>2.7974999999999999</v>
      </c>
      <c r="AD48" s="6">
        <v>2.7080000000000002</v>
      </c>
      <c r="AE48" s="6">
        <v>2.57</v>
      </c>
      <c r="AF48" s="6">
        <v>2.4</v>
      </c>
      <c r="AG48" s="10">
        <f t="shared" si="8"/>
        <v>2.7642916666666664</v>
      </c>
    </row>
    <row r="49" spans="2:33" x14ac:dyDescent="0.25">
      <c r="B49" s="24">
        <v>42</v>
      </c>
      <c r="C49" s="25">
        <v>0.35859999999999997</v>
      </c>
      <c r="D49" s="25">
        <f>'[1]42'!$D$79</f>
        <v>0.6</v>
      </c>
      <c r="E49" s="25">
        <f>'[1]42'!$F$79</f>
        <v>1.1499999999999999</v>
      </c>
      <c r="F49" s="25">
        <f>'[1]42'!$G$79</f>
        <v>3.04</v>
      </c>
      <c r="S49" s="2"/>
      <c r="T49" s="5">
        <v>2021</v>
      </c>
      <c r="U49" s="6">
        <v>2.7424999999999997</v>
      </c>
      <c r="V49" s="6">
        <v>2.6725000000000003</v>
      </c>
      <c r="W49" s="6">
        <v>2.3724999999999996</v>
      </c>
      <c r="X49" s="6">
        <v>2.59</v>
      </c>
      <c r="Y49" s="6">
        <v>2.4750000000000001</v>
      </c>
      <c r="Z49" s="9">
        <v>2.5674999999999999</v>
      </c>
      <c r="AA49" s="6">
        <v>2.5640000000000001</v>
      </c>
      <c r="AB49" s="6">
        <v>2.6500000000000004</v>
      </c>
      <c r="AC49" s="6">
        <v>2.7679999999999998</v>
      </c>
      <c r="AD49" s="6">
        <v>2.605</v>
      </c>
      <c r="AE49" s="6">
        <v>2.52</v>
      </c>
      <c r="AF49" s="6">
        <v>2.306</v>
      </c>
      <c r="AG49" s="10">
        <f t="shared" si="8"/>
        <v>2.5694166666666667</v>
      </c>
    </row>
    <row r="50" spans="2:33" x14ac:dyDescent="0.25">
      <c r="B50" s="26">
        <v>43</v>
      </c>
      <c r="C50" s="23">
        <v>0.35859999999999997</v>
      </c>
      <c r="D50" s="23">
        <f>'[1]43'!$D$79</f>
        <v>0.45</v>
      </c>
      <c r="E50" s="23">
        <f>'[1]43'!$F$79</f>
        <v>1</v>
      </c>
      <c r="F50" s="23">
        <f>'[1]43'!$G$79</f>
        <v>2.87</v>
      </c>
      <c r="S50" s="2"/>
      <c r="T50" s="5" t="s">
        <v>23</v>
      </c>
      <c r="U50" s="6">
        <f>MAX(U44:U49)</f>
        <v>2.7424999999999997</v>
      </c>
      <c r="V50" s="6">
        <f t="shared" ref="V50:AF50" si="9">MAX(V44:V49)</f>
        <v>2.6725000000000003</v>
      </c>
      <c r="W50" s="6">
        <f t="shared" si="9"/>
        <v>2.3724999999999996</v>
      </c>
      <c r="X50" s="6">
        <f t="shared" si="9"/>
        <v>3.16</v>
      </c>
      <c r="Y50" s="6">
        <f t="shared" si="9"/>
        <v>3.1399999999999997</v>
      </c>
      <c r="Z50" s="6">
        <f t="shared" si="9"/>
        <v>3.2174999999999998</v>
      </c>
      <c r="AA50" s="6">
        <f t="shared" si="9"/>
        <v>2.8679999999999999</v>
      </c>
      <c r="AB50" s="6">
        <f t="shared" si="9"/>
        <v>3.4927142857142863</v>
      </c>
      <c r="AC50" s="6">
        <f t="shared" si="9"/>
        <v>3.4793452380952381</v>
      </c>
      <c r="AD50" s="6">
        <f t="shared" si="9"/>
        <v>2.9123344155844153</v>
      </c>
      <c r="AE50" s="6">
        <f t="shared" si="9"/>
        <v>2.57</v>
      </c>
      <c r="AF50" s="6">
        <f t="shared" si="9"/>
        <v>2.6818428030303028</v>
      </c>
      <c r="AG50" s="10">
        <f t="shared" si="8"/>
        <v>2.9424363952020194</v>
      </c>
    </row>
    <row r="51" spans="2:33" x14ac:dyDescent="0.25">
      <c r="B51" s="24">
        <v>44</v>
      </c>
      <c r="C51" s="25">
        <v>0.35859999999999997</v>
      </c>
      <c r="D51" s="25">
        <f>'[1]44'!$D$79</f>
        <v>0.45</v>
      </c>
      <c r="E51" s="25">
        <f>'[1]44'!$F$79</f>
        <v>0.95</v>
      </c>
      <c r="F51" s="25">
        <f>'[1]44'!$G$79</f>
        <v>2.77</v>
      </c>
      <c r="S51" s="2"/>
      <c r="T51" s="5" t="s">
        <v>24</v>
      </c>
      <c r="U51" s="6">
        <f>MIN(U44:U49)</f>
        <v>1.7565357142857143</v>
      </c>
      <c r="V51" s="6">
        <f t="shared" ref="V51:AF51" si="10">MIN(V44:V49)</f>
        <v>1.8543888888888891</v>
      </c>
      <c r="W51" s="6">
        <f t="shared" si="10"/>
        <v>1.9954444444444444</v>
      </c>
      <c r="X51" s="6">
        <f t="shared" si="10"/>
        <v>1.9583888888888892</v>
      </c>
      <c r="Y51" s="6">
        <f t="shared" si="10"/>
        <v>2.0753888888888889</v>
      </c>
      <c r="Z51" s="6">
        <f t="shared" si="10"/>
        <v>2.0667222222222223</v>
      </c>
      <c r="AA51" s="6">
        <f t="shared" si="10"/>
        <v>2.1722222222222225</v>
      </c>
      <c r="AB51" s="6">
        <f t="shared" si="10"/>
        <v>2.2600000000000002</v>
      </c>
      <c r="AC51" s="6">
        <f t="shared" si="10"/>
        <v>2.2458253968253969</v>
      </c>
      <c r="AD51" s="6">
        <f t="shared" si="10"/>
        <v>2.1653571428571432</v>
      </c>
      <c r="AE51" s="6">
        <f t="shared" si="10"/>
        <v>1.9684920634920635</v>
      </c>
      <c r="AF51" s="6">
        <f t="shared" si="10"/>
        <v>2.0634952380952383</v>
      </c>
      <c r="AG51" s="10">
        <f t="shared" si="8"/>
        <v>2.0485217592592595</v>
      </c>
    </row>
    <row r="52" spans="2:33" x14ac:dyDescent="0.25">
      <c r="B52" s="26">
        <v>45</v>
      </c>
      <c r="C52" s="23">
        <v>0.35859999999999997</v>
      </c>
      <c r="D52" s="23">
        <f>'[1]45'!$D$79</f>
        <v>0.5</v>
      </c>
      <c r="E52" s="23">
        <f>'[1]45'!$F$79</f>
        <v>1.05</v>
      </c>
      <c r="F52" s="23">
        <f>'[1]45'!$G$79</f>
        <v>2.69</v>
      </c>
      <c r="S52" s="2"/>
      <c r="T52" s="5" t="s">
        <v>25</v>
      </c>
      <c r="U52" s="6">
        <f>AVERAGE(U44:U49)</f>
        <v>2.3631562499999998</v>
      </c>
      <c r="V52" s="6">
        <f t="shared" ref="V52:AF52" si="11">AVERAGE(V44:V49)</f>
        <v>2.2947670940170943</v>
      </c>
      <c r="W52" s="6">
        <f t="shared" si="11"/>
        <v>2.240492445054945</v>
      </c>
      <c r="X52" s="6">
        <f t="shared" si="11"/>
        <v>2.5536364237614237</v>
      </c>
      <c r="Y52" s="6">
        <f t="shared" si="11"/>
        <v>2.4819466089466089</v>
      </c>
      <c r="Z52" s="6">
        <f t="shared" si="11"/>
        <v>2.5168639730639732</v>
      </c>
      <c r="AA52" s="6">
        <f t="shared" si="11"/>
        <v>2.5444687500000005</v>
      </c>
      <c r="AB52" s="6">
        <f t="shared" si="11"/>
        <v>2.700371362433863</v>
      </c>
      <c r="AC52" s="6">
        <f t="shared" si="11"/>
        <v>2.7471316137566135</v>
      </c>
      <c r="AD52" s="6">
        <f t="shared" si="11"/>
        <v>2.5705870370370372</v>
      </c>
      <c r="AE52" s="6">
        <f t="shared" si="11"/>
        <v>2.3338488844488845</v>
      </c>
      <c r="AF52" s="6">
        <f t="shared" si="11"/>
        <v>2.3495430725909894</v>
      </c>
      <c r="AG52" s="10">
        <f t="shared" si="8"/>
        <v>2.4747344595926193</v>
      </c>
    </row>
    <row r="53" spans="2:33" x14ac:dyDescent="0.25">
      <c r="B53" s="24">
        <v>46</v>
      </c>
      <c r="C53" s="25">
        <v>0.35859999999999997</v>
      </c>
      <c r="D53" s="25">
        <f>'[1]46'!$D$79</f>
        <v>0.5</v>
      </c>
      <c r="E53" s="25">
        <f>'[1]46'!$F$79</f>
        <v>1.05</v>
      </c>
      <c r="F53" s="25">
        <f>'[1]46'!$G$79</f>
        <v>2.82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0.35859999999999997</v>
      </c>
      <c r="D54" s="23">
        <f>'[1]47'!$D$79</f>
        <v>0.55000000000000004</v>
      </c>
      <c r="E54" s="23">
        <f>'[1]47'!$F$79</f>
        <v>1.1000000000000001</v>
      </c>
      <c r="F54" s="23">
        <f>'[1]47'!$G$79</f>
        <v>2.71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0.35859999999999997</v>
      </c>
      <c r="D55" s="25">
        <f>'[1]48'!$D$79</f>
        <v>0.63</v>
      </c>
      <c r="E55" s="25">
        <f>'[1]48'!$F$79</f>
        <v>1.18</v>
      </c>
      <c r="F55" s="25">
        <f>'[1]48'!$G$79</f>
        <v>2.84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0.35859999999999997</v>
      </c>
      <c r="D56" s="23">
        <f>'[1]49'!$D$79</f>
        <v>0.6</v>
      </c>
      <c r="E56" s="23">
        <f>'[1]49'!$F$79</f>
        <v>1.1499999999999999</v>
      </c>
      <c r="F56" s="23">
        <f>'[1]49'!$G$79</f>
        <v>2.76</v>
      </c>
      <c r="S56" s="2"/>
      <c r="T56" s="5" t="s">
        <v>26</v>
      </c>
      <c r="U56" s="6">
        <f t="shared" ref="U56:AF58" si="12">U50</f>
        <v>2.7424999999999997</v>
      </c>
      <c r="V56" s="6">
        <f t="shared" si="12"/>
        <v>2.6725000000000003</v>
      </c>
      <c r="W56" s="6">
        <f t="shared" si="12"/>
        <v>2.3724999999999996</v>
      </c>
      <c r="X56" s="6">
        <f t="shared" si="12"/>
        <v>3.16</v>
      </c>
      <c r="Y56" s="6">
        <f t="shared" si="12"/>
        <v>3.1399999999999997</v>
      </c>
      <c r="Z56" s="6">
        <f t="shared" si="12"/>
        <v>3.2174999999999998</v>
      </c>
      <c r="AA56" s="6">
        <f t="shared" ref="AA56:AB56" si="13">AA50</f>
        <v>2.8679999999999999</v>
      </c>
      <c r="AB56" s="6">
        <f t="shared" si="13"/>
        <v>3.4927142857142863</v>
      </c>
      <c r="AC56" s="6">
        <f t="shared" si="12"/>
        <v>3.4793452380952381</v>
      </c>
      <c r="AD56" s="6">
        <f t="shared" si="12"/>
        <v>2.9123344155844153</v>
      </c>
      <c r="AE56" s="6">
        <f t="shared" si="12"/>
        <v>2.57</v>
      </c>
      <c r="AF56" s="6">
        <f t="shared" si="12"/>
        <v>2.6818428030303028</v>
      </c>
      <c r="AG56" s="4"/>
    </row>
    <row r="57" spans="2:33" x14ac:dyDescent="0.25">
      <c r="B57" s="24">
        <v>50</v>
      </c>
      <c r="C57" s="25">
        <v>0.35859999999999997</v>
      </c>
      <c r="D57" s="25">
        <f>'[1]50'!$D$79</f>
        <v>0.65</v>
      </c>
      <c r="E57" s="25">
        <f>'[1]50'!$F$79</f>
        <v>1.2</v>
      </c>
      <c r="F57" s="25">
        <f>'[1]50'!$G$79</f>
        <v>2.89</v>
      </c>
      <c r="S57" s="2"/>
      <c r="T57" s="5"/>
      <c r="U57" s="6">
        <f t="shared" si="12"/>
        <v>1.7565357142857143</v>
      </c>
      <c r="V57" s="6">
        <f t="shared" si="12"/>
        <v>1.8543888888888891</v>
      </c>
      <c r="W57" s="6">
        <f t="shared" si="12"/>
        <v>1.9954444444444444</v>
      </c>
      <c r="X57" s="6">
        <f t="shared" si="12"/>
        <v>1.9583888888888892</v>
      </c>
      <c r="Y57" s="6">
        <f t="shared" si="12"/>
        <v>2.0753888888888889</v>
      </c>
      <c r="Z57" s="6">
        <f t="shared" si="12"/>
        <v>2.0667222222222223</v>
      </c>
      <c r="AA57" s="6">
        <f t="shared" ref="AA57:AB57" si="14">AA51</f>
        <v>2.1722222222222225</v>
      </c>
      <c r="AB57" s="6">
        <f t="shared" si="14"/>
        <v>2.2600000000000002</v>
      </c>
      <c r="AC57" s="6">
        <f t="shared" si="12"/>
        <v>2.2458253968253969</v>
      </c>
      <c r="AD57" s="6">
        <f t="shared" si="12"/>
        <v>2.1653571428571432</v>
      </c>
      <c r="AE57" s="6">
        <f t="shared" si="12"/>
        <v>1.9684920634920635</v>
      </c>
      <c r="AF57" s="6">
        <f t="shared" si="12"/>
        <v>2.0634952380952383</v>
      </c>
      <c r="AG57" s="4"/>
    </row>
    <row r="58" spans="2:33" x14ac:dyDescent="0.25">
      <c r="B58" s="26">
        <v>51</v>
      </c>
      <c r="C58" s="23">
        <v>0.35859999999999997</v>
      </c>
      <c r="D58" s="23">
        <f>'[1]51'!$D$79</f>
        <v>0.6</v>
      </c>
      <c r="E58" s="23">
        <f>'[1]51'!$F$79</f>
        <v>1.1499999999999999</v>
      </c>
      <c r="F58" s="23">
        <f>'[1]51'!$G$79</f>
        <v>2.84</v>
      </c>
      <c r="S58" s="2"/>
      <c r="T58" s="7" t="str">
        <f>T52</f>
        <v>Promedio 2016 - 2021</v>
      </c>
      <c r="U58" s="11">
        <f t="shared" si="12"/>
        <v>2.3631562499999998</v>
      </c>
      <c r="V58" s="11">
        <f t="shared" si="12"/>
        <v>2.2947670940170943</v>
      </c>
      <c r="W58" s="11">
        <f t="shared" si="12"/>
        <v>2.240492445054945</v>
      </c>
      <c r="X58" s="11">
        <f t="shared" si="12"/>
        <v>2.5536364237614237</v>
      </c>
      <c r="Y58" s="11">
        <f t="shared" si="12"/>
        <v>2.4819466089466089</v>
      </c>
      <c r="Z58" s="11">
        <f t="shared" si="12"/>
        <v>2.5168639730639732</v>
      </c>
      <c r="AA58" s="11">
        <f t="shared" ref="AA58:AB58" si="15">AA52</f>
        <v>2.5444687500000005</v>
      </c>
      <c r="AB58" s="11">
        <f t="shared" si="15"/>
        <v>2.700371362433863</v>
      </c>
      <c r="AC58" s="11">
        <f t="shared" si="12"/>
        <v>2.7471316137566135</v>
      </c>
      <c r="AD58" s="11">
        <f t="shared" si="12"/>
        <v>2.5705870370370372</v>
      </c>
      <c r="AE58" s="11">
        <f t="shared" si="12"/>
        <v>2.3338488844488845</v>
      </c>
      <c r="AF58" s="11">
        <f t="shared" si="12"/>
        <v>2.3495430725909894</v>
      </c>
      <c r="AG58" s="4"/>
    </row>
    <row r="59" spans="2:33" x14ac:dyDescent="0.25">
      <c r="B59" s="24">
        <v>52</v>
      </c>
      <c r="C59" s="25">
        <v>0.35859999999999997</v>
      </c>
      <c r="D59" s="25">
        <f>'[1]52'!$D$79</f>
        <v>0.65</v>
      </c>
      <c r="E59" s="25">
        <f>'[1]52'!$F$79</f>
        <v>1.2</v>
      </c>
      <c r="F59" s="25">
        <f>'[1]52'!$G$79</f>
        <v>2.87</v>
      </c>
      <c r="S59" s="2"/>
      <c r="T59" s="5">
        <v>2022</v>
      </c>
      <c r="U59" s="12">
        <f>AVERAGE(F8:F11)</f>
        <v>2.3224999999999998</v>
      </c>
      <c r="V59" s="12">
        <f>AVERAGE(F12:F15)</f>
        <v>2.35</v>
      </c>
      <c r="W59" s="12">
        <f>AVERAGE(F16:F20)</f>
        <v>2.36</v>
      </c>
      <c r="X59" s="12">
        <f>AVERAGE(F21:F24)</f>
        <v>2.5125000000000002</v>
      </c>
      <c r="Y59" s="12">
        <f>AVERAGE(F25:F28)</f>
        <v>2.57</v>
      </c>
      <c r="Z59" s="12">
        <f>AVERAGE(F29:F33)</f>
        <v>2.6760000000000002</v>
      </c>
      <c r="AA59" s="12">
        <f>AVERAGE(F34:F37)</f>
        <v>2.88</v>
      </c>
      <c r="AB59" s="12">
        <f>AVERAGE(F38:F41)</f>
        <v>3.33</v>
      </c>
      <c r="AC59" s="12">
        <f>AVERAGE(F42:F45)</f>
        <v>4.1274999999999995</v>
      </c>
      <c r="AD59" s="12">
        <f>AVERAGE(F46:F50)</f>
        <v>3.2359999999999998</v>
      </c>
      <c r="AE59" s="12">
        <f>AVERAGE(F51:F54)</f>
        <v>2.7474999999999996</v>
      </c>
      <c r="AF59" s="12">
        <f>AVERAGE(F55:F59)</f>
        <v>2.84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8">
        <f>(D8-C8)/C8</f>
        <v>0.39431121026213062</v>
      </c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8">
        <f>(D9-C9)/C9</f>
        <v>0.39431121026213062</v>
      </c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8">
        <f>(D10-C10)/C10</f>
        <v>0.53374233128834381</v>
      </c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8">
        <f t="shared" ref="S69:S121" si="16">(D11-C11)/C11</f>
        <v>0.53374233128834381</v>
      </c>
      <c r="T69" s="35"/>
    </row>
    <row r="70" spans="2:32" x14ac:dyDescent="0.25">
      <c r="S70" s="38">
        <f t="shared" si="16"/>
        <v>0.53374233128834381</v>
      </c>
      <c r="T70" s="35"/>
    </row>
    <row r="71" spans="2:32" x14ac:dyDescent="0.25">
      <c r="S71" s="38">
        <f t="shared" si="16"/>
        <v>0.39431121026213062</v>
      </c>
      <c r="T71" s="35"/>
    </row>
    <row r="72" spans="2:32" x14ac:dyDescent="0.25">
      <c r="S72" s="38">
        <f t="shared" si="16"/>
        <v>0.19910764082543231</v>
      </c>
    </row>
    <row r="73" spans="2:32" x14ac:dyDescent="0.25">
      <c r="S73" s="38">
        <f t="shared" si="16"/>
        <v>0.19910764082543231</v>
      </c>
    </row>
    <row r="74" spans="2:32" x14ac:dyDescent="0.25">
      <c r="S74" s="38">
        <f>(D16-C16)/C16</f>
        <v>0.19910764082543231</v>
      </c>
    </row>
    <row r="75" spans="2:32" x14ac:dyDescent="0.25">
      <c r="S75" s="38">
        <f t="shared" si="16"/>
        <v>0.39431121026213062</v>
      </c>
    </row>
    <row r="76" spans="2:32" x14ac:dyDescent="0.25">
      <c r="S76" s="38">
        <f t="shared" si="16"/>
        <v>0.39431121026213062</v>
      </c>
    </row>
    <row r="77" spans="2:32" x14ac:dyDescent="0.25">
      <c r="S77" s="38">
        <f t="shared" si="16"/>
        <v>-1</v>
      </c>
    </row>
    <row r="78" spans="2:32" x14ac:dyDescent="0.25">
      <c r="S78" s="38">
        <f t="shared" si="16"/>
        <v>-1</v>
      </c>
    </row>
    <row r="79" spans="2:32" x14ac:dyDescent="0.25">
      <c r="S79" s="38">
        <f>(D21-C21)/C21</f>
        <v>-1</v>
      </c>
    </row>
    <row r="80" spans="2:32" x14ac:dyDescent="0.25">
      <c r="S80" s="38">
        <f t="shared" si="16"/>
        <v>-1</v>
      </c>
    </row>
    <row r="81" spans="19:19" x14ac:dyDescent="0.25">
      <c r="S81" s="38">
        <f t="shared" si="16"/>
        <v>-1</v>
      </c>
    </row>
    <row r="82" spans="19:19" x14ac:dyDescent="0.25">
      <c r="S82" s="38">
        <f t="shared" si="16"/>
        <v>-1</v>
      </c>
    </row>
    <row r="83" spans="19:19" x14ac:dyDescent="0.25">
      <c r="S83" s="38">
        <f t="shared" si="16"/>
        <v>-1</v>
      </c>
    </row>
    <row r="84" spans="19:19" x14ac:dyDescent="0.25">
      <c r="S84" s="38">
        <f t="shared" si="16"/>
        <v>0.39431121026213062</v>
      </c>
    </row>
    <row r="85" spans="19:19" x14ac:dyDescent="0.25">
      <c r="S85" s="38">
        <f t="shared" si="16"/>
        <v>0.39431121026213062</v>
      </c>
    </row>
    <row r="86" spans="19:19" x14ac:dyDescent="0.25">
      <c r="S86" s="38">
        <f t="shared" si="16"/>
        <v>0.39431121026213062</v>
      </c>
    </row>
    <row r="87" spans="19:19" x14ac:dyDescent="0.25">
      <c r="S87" s="38">
        <f t="shared" si="16"/>
        <v>0.39431121026213062</v>
      </c>
    </row>
    <row r="88" spans="19:19" x14ac:dyDescent="0.25">
      <c r="S88" s="38">
        <f t="shared" si="16"/>
        <v>0.39431121026213062</v>
      </c>
    </row>
    <row r="89" spans="19:19" x14ac:dyDescent="0.25">
      <c r="S89" s="38">
        <f t="shared" si="16"/>
        <v>0.39431121026213062</v>
      </c>
    </row>
    <row r="90" spans="19:19" x14ac:dyDescent="0.25">
      <c r="S90" s="38">
        <f t="shared" si="16"/>
        <v>0.95203569436698277</v>
      </c>
    </row>
    <row r="91" spans="19:19" x14ac:dyDescent="0.25">
      <c r="S91" s="38">
        <f>(D33-C33)/C33</f>
        <v>0.95203569436698277</v>
      </c>
    </row>
    <row r="92" spans="19:19" x14ac:dyDescent="0.25">
      <c r="S92" s="38">
        <f t="shared" si="16"/>
        <v>1.230897936419409</v>
      </c>
    </row>
    <row r="93" spans="19:19" x14ac:dyDescent="0.25">
      <c r="S93" s="38">
        <f t="shared" si="16"/>
        <v>1.230897936419409</v>
      </c>
    </row>
    <row r="94" spans="19:19" x14ac:dyDescent="0.25">
      <c r="S94" s="38">
        <f t="shared" si="16"/>
        <v>1.230897936419409</v>
      </c>
    </row>
    <row r="95" spans="19:19" x14ac:dyDescent="0.25">
      <c r="S95" s="38">
        <f t="shared" si="16"/>
        <v>1.5097601784718353</v>
      </c>
    </row>
    <row r="96" spans="19:19" x14ac:dyDescent="0.25">
      <c r="S96" s="38">
        <f t="shared" si="16"/>
        <v>1.5097601784718353</v>
      </c>
    </row>
    <row r="97" spans="19:19" x14ac:dyDescent="0.25">
      <c r="S97" s="38">
        <f t="shared" si="16"/>
        <v>1.5097601784718353</v>
      </c>
    </row>
    <row r="98" spans="19:19" x14ac:dyDescent="0.25">
      <c r="S98" s="38">
        <f t="shared" si="16"/>
        <v>2.346346904629113</v>
      </c>
    </row>
    <row r="99" spans="19:19" x14ac:dyDescent="0.25">
      <c r="S99" s="38">
        <f t="shared" si="16"/>
        <v>2.7646402677077528</v>
      </c>
    </row>
    <row r="100" spans="19:19" x14ac:dyDescent="0.25">
      <c r="S100" s="38">
        <f t="shared" si="16"/>
        <v>2.7646402677077528</v>
      </c>
    </row>
    <row r="101" spans="19:19" x14ac:dyDescent="0.25">
      <c r="S101" s="38">
        <f t="shared" si="16"/>
        <v>2.346346904629113</v>
      </c>
    </row>
    <row r="102" spans="19:19" x14ac:dyDescent="0.25">
      <c r="S102" s="38">
        <f t="shared" si="16"/>
        <v>2.346346904629113</v>
      </c>
    </row>
    <row r="103" spans="19:19" x14ac:dyDescent="0.25">
      <c r="S103" s="38">
        <f t="shared" si="16"/>
        <v>2.0674846625766876</v>
      </c>
    </row>
    <row r="104" spans="19:19" x14ac:dyDescent="0.25">
      <c r="S104" s="38">
        <f t="shared" si="16"/>
        <v>2.0674846625766876</v>
      </c>
    </row>
    <row r="105" spans="19:19" x14ac:dyDescent="0.25">
      <c r="S105" s="38">
        <f t="shared" si="16"/>
        <v>1.7886224205242611</v>
      </c>
    </row>
    <row r="106" spans="19:19" x14ac:dyDescent="0.25">
      <c r="S106" s="38">
        <f t="shared" si="16"/>
        <v>1.7886224205242611</v>
      </c>
    </row>
    <row r="107" spans="19:19" x14ac:dyDescent="0.25">
      <c r="S107" s="38">
        <f t="shared" si="16"/>
        <v>0.67317345231455672</v>
      </c>
    </row>
    <row r="108" spans="19:19" x14ac:dyDescent="0.25">
      <c r="S108" s="38">
        <f t="shared" si="16"/>
        <v>0.2548800892359176</v>
      </c>
    </row>
    <row r="109" spans="19:19" x14ac:dyDescent="0.25">
      <c r="S109" s="38">
        <f t="shared" si="16"/>
        <v>0.2548800892359176</v>
      </c>
    </row>
    <row r="110" spans="19:19" x14ac:dyDescent="0.25">
      <c r="S110" s="38">
        <f t="shared" si="16"/>
        <v>0.39431121026213062</v>
      </c>
    </row>
    <row r="111" spans="19:19" x14ac:dyDescent="0.25">
      <c r="S111" s="38">
        <f t="shared" si="16"/>
        <v>0.39431121026213062</v>
      </c>
    </row>
    <row r="112" spans="19:19" x14ac:dyDescent="0.25">
      <c r="S112" s="38">
        <f t="shared" si="16"/>
        <v>0.53374233128834381</v>
      </c>
    </row>
    <row r="113" spans="19:19" x14ac:dyDescent="0.25">
      <c r="S113" s="38">
        <f t="shared" si="16"/>
        <v>0.75683212493028462</v>
      </c>
    </row>
    <row r="114" spans="19:19" x14ac:dyDescent="0.25">
      <c r="S114" s="38">
        <f t="shared" si="16"/>
        <v>0.67317345231455672</v>
      </c>
    </row>
    <row r="115" spans="19:19" x14ac:dyDescent="0.25">
      <c r="S115" s="38">
        <f t="shared" si="16"/>
        <v>0.81260457334076985</v>
      </c>
    </row>
    <row r="116" spans="19:19" x14ac:dyDescent="0.25">
      <c r="S116" s="38">
        <f t="shared" si="16"/>
        <v>0.67317345231455672</v>
      </c>
    </row>
    <row r="117" spans="19:19" x14ac:dyDescent="0.25">
      <c r="S117" s="38">
        <f>(D59-C59)/C59</f>
        <v>0.81260457334076985</v>
      </c>
    </row>
    <row r="118" spans="19:19" x14ac:dyDescent="0.25">
      <c r="S118" s="38" t="e">
        <f t="shared" si="16"/>
        <v>#DIV/0!</v>
      </c>
    </row>
    <row r="119" spans="19:19" x14ac:dyDescent="0.25">
      <c r="S119" s="38" t="e">
        <f t="shared" si="16"/>
        <v>#DIV/0!</v>
      </c>
    </row>
    <row r="120" spans="19:19" x14ac:dyDescent="0.25">
      <c r="S120" s="38" t="e">
        <f t="shared" si="16"/>
        <v>#DIV/0!</v>
      </c>
    </row>
    <row r="121" spans="19:19" x14ac:dyDescent="0.25">
      <c r="S121" s="38" t="e">
        <f t="shared" si="16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 fresco</vt:lpstr>
      <vt:lpstr>'Bróculi fresco'!Área_de_impresión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2020-05-19T09:42:13Z</cp:lastPrinted>
  <dcterms:created xsi:type="dcterms:W3CDTF">2020-02-25T07:23:09Z</dcterms:created>
  <dcterms:modified xsi:type="dcterms:W3CDTF">2023-01-03T09:28:05Z</dcterms:modified>
</cp:coreProperties>
</file>