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650"/>
  </bookViews>
  <sheets>
    <sheet name="Pimiento najerano" sheetId="7" r:id="rId1"/>
  </sheets>
  <externalReferences>
    <externalReference r:id="rId2"/>
  </externalReferences>
  <definedNames>
    <definedName name="_xlnm.Print_Area" localSheetId="0">'Pimiento najerano'!$A$1:$N$68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7" l="1"/>
  <c r="F51" i="7" l="1"/>
  <c r="AD59" i="7" s="1"/>
  <c r="F50" i="7"/>
  <c r="AC59" i="7" s="1"/>
  <c r="E51" i="7"/>
  <c r="E50" i="7"/>
  <c r="D50" i="7"/>
  <c r="AC38" i="7" s="1"/>
  <c r="D51" i="7"/>
  <c r="AD38" i="7" s="1"/>
  <c r="F49" i="7" l="1"/>
  <c r="AB59" i="7" s="1"/>
  <c r="E49" i="7"/>
  <c r="D49" i="7"/>
  <c r="AB38" i="7" s="1"/>
  <c r="T87" i="7" l="1"/>
  <c r="T88" i="7"/>
  <c r="F48" i="7" l="1"/>
  <c r="AA59" i="7" s="1"/>
  <c r="E48" i="7"/>
  <c r="D48" i="7"/>
  <c r="AA38" i="7" l="1"/>
  <c r="T86" i="7"/>
  <c r="F47" i="7"/>
  <c r="Z59" i="7" s="1"/>
  <c r="E47" i="7"/>
  <c r="D47" i="7"/>
  <c r="Z38" i="7" l="1"/>
  <c r="T85" i="7"/>
  <c r="F46" i="7"/>
  <c r="Y59" i="7" s="1"/>
  <c r="E46" i="7"/>
  <c r="D46" i="7"/>
  <c r="Y38" i="7" l="1"/>
  <c r="T84" i="7"/>
  <c r="F45" i="7"/>
  <c r="X59" i="7" s="1"/>
  <c r="E45" i="7"/>
  <c r="D45" i="7"/>
  <c r="X38" i="7" s="1"/>
  <c r="E44" i="7" l="1"/>
  <c r="D44" i="7"/>
  <c r="W38" i="7" s="1"/>
  <c r="E43" i="7" l="1"/>
  <c r="D43" i="7"/>
  <c r="V38" i="7" s="1"/>
  <c r="E42" i="7"/>
  <c r="D42" i="7"/>
  <c r="U38" i="7" s="1"/>
  <c r="U58" i="7" l="1"/>
  <c r="V29" i="7"/>
  <c r="W50" i="7" l="1"/>
  <c r="AH47" i="7"/>
  <c r="AH44" i="7"/>
  <c r="AH45" i="7"/>
  <c r="AH23" i="7"/>
  <c r="X50" i="7"/>
  <c r="Y50" i="7"/>
  <c r="Z50" i="7"/>
  <c r="AA50" i="7"/>
  <c r="AB50" i="7"/>
  <c r="AC50" i="7"/>
  <c r="AD50" i="7"/>
  <c r="AE50" i="7"/>
  <c r="W51" i="7"/>
  <c r="X51" i="7"/>
  <c r="Y51" i="7"/>
  <c r="Z51" i="7"/>
  <c r="AA51" i="7"/>
  <c r="AB51" i="7"/>
  <c r="AC51" i="7"/>
  <c r="AD51" i="7"/>
  <c r="AE51" i="7"/>
  <c r="W52" i="7"/>
  <c r="X52" i="7"/>
  <c r="Y52" i="7"/>
  <c r="Z52" i="7"/>
  <c r="AA52" i="7"/>
  <c r="AB52" i="7"/>
  <c r="AC52" i="7"/>
  <c r="AD52" i="7"/>
  <c r="AE52" i="7"/>
  <c r="V52" i="7"/>
  <c r="V51" i="7"/>
  <c r="V50" i="7"/>
  <c r="W29" i="7"/>
  <c r="X29" i="7"/>
  <c r="Y29" i="7"/>
  <c r="Z29" i="7"/>
  <c r="AA29" i="7"/>
  <c r="AB29" i="7"/>
  <c r="AC29" i="7"/>
  <c r="AD29" i="7"/>
  <c r="W30" i="7"/>
  <c r="X30" i="7"/>
  <c r="Y30" i="7"/>
  <c r="Z30" i="7"/>
  <c r="AA30" i="7"/>
  <c r="AB30" i="7"/>
  <c r="AC30" i="7"/>
  <c r="AD30" i="7"/>
  <c r="W31" i="7"/>
  <c r="X31" i="7"/>
  <c r="Y31" i="7"/>
  <c r="Z31" i="7"/>
  <c r="AA31" i="7"/>
  <c r="AB31" i="7"/>
  <c r="AC31" i="7"/>
  <c r="AD31" i="7"/>
  <c r="V31" i="7"/>
  <c r="V30" i="7"/>
  <c r="AH31" i="7" l="1"/>
  <c r="AH28" i="7" l="1"/>
  <c r="AH27" i="7"/>
  <c r="AH26" i="7"/>
  <c r="AH25" i="7"/>
  <c r="AH24" i="7"/>
  <c r="AH49" i="7"/>
  <c r="AH51" i="7" l="1"/>
  <c r="AH52" i="7"/>
  <c r="AH50" i="7"/>
  <c r="AH30" i="7"/>
  <c r="T83" i="7" l="1"/>
  <c r="T82" i="7"/>
  <c r="T81" i="7"/>
  <c r="T80" i="7"/>
  <c r="T79" i="7"/>
  <c r="T78" i="7"/>
  <c r="T77" i="7"/>
  <c r="T76" i="7"/>
  <c r="T75" i="7"/>
  <c r="T74" i="7"/>
  <c r="T73" i="7"/>
  <c r="T72" i="7"/>
  <c r="T71" i="7"/>
  <c r="T70" i="7"/>
  <c r="T69" i="7"/>
  <c r="T68" i="7"/>
  <c r="T67" i="7"/>
  <c r="T66" i="7" l="1"/>
  <c r="T58" i="7"/>
  <c r="AE58" i="7"/>
  <c r="AD58" i="7"/>
  <c r="AC58" i="7"/>
  <c r="AB58" i="7"/>
  <c r="AA58" i="7"/>
  <c r="Z58" i="7"/>
  <c r="Y58" i="7"/>
  <c r="X58" i="7"/>
  <c r="W58" i="7"/>
  <c r="V58" i="7"/>
  <c r="AE57" i="7"/>
  <c r="AD57" i="7"/>
  <c r="AC57" i="7"/>
  <c r="AB57" i="7"/>
  <c r="AA57" i="7"/>
  <c r="Z57" i="7"/>
  <c r="Y57" i="7"/>
  <c r="X57" i="7"/>
  <c r="W57" i="7"/>
  <c r="V57" i="7"/>
  <c r="AE56" i="7"/>
  <c r="AD56" i="7"/>
  <c r="AC56" i="7"/>
  <c r="AB56" i="7"/>
  <c r="AA56" i="7"/>
  <c r="Z56" i="7"/>
  <c r="Y56" i="7"/>
  <c r="X56" i="7"/>
  <c r="W56" i="7"/>
  <c r="V56" i="7"/>
  <c r="AH48" i="7"/>
  <c r="AH46" i="7"/>
  <c r="T37" i="7"/>
  <c r="AD37" i="7"/>
  <c r="AC37" i="7"/>
  <c r="AB37" i="7"/>
  <c r="AA37" i="7"/>
  <c r="Z37" i="7"/>
  <c r="Y37" i="7"/>
  <c r="X37" i="7"/>
  <c r="W37" i="7"/>
  <c r="V37" i="7"/>
  <c r="AD36" i="7"/>
  <c r="AC36" i="7"/>
  <c r="AB36" i="7"/>
  <c r="AA36" i="7"/>
  <c r="Z36" i="7"/>
  <c r="Y36" i="7"/>
  <c r="X36" i="7"/>
  <c r="W36" i="7"/>
  <c r="V36" i="7"/>
  <c r="AD35" i="7"/>
  <c r="AC35" i="7"/>
  <c r="AB35" i="7"/>
  <c r="AA35" i="7"/>
  <c r="Z35" i="7"/>
  <c r="Y35" i="7"/>
  <c r="X35" i="7"/>
  <c r="W35" i="7"/>
  <c r="V35" i="7"/>
  <c r="U56" i="7" l="1"/>
  <c r="U57" i="7"/>
  <c r="AH29" i="7" l="1"/>
</calcChain>
</file>

<file path=xl/sharedStrings.xml><?xml version="1.0" encoding="utf-8"?>
<sst xmlns="http://schemas.openxmlformats.org/spreadsheetml/2006/main" count="27" uniqueCount="21">
  <si>
    <t>Precio Percibido Agricultor</t>
  </si>
  <si>
    <t>Semana</t>
  </si>
  <si>
    <t>Coste Producción Medio</t>
  </si>
  <si>
    <t>TABLA PARA GRÁFICO DE RANGO</t>
  </si>
  <si>
    <t>Med.</t>
  </si>
  <si>
    <t>Precio Salida Almacén en origen</t>
  </si>
  <si>
    <t>Precio Pagado Consumidor</t>
  </si>
  <si>
    <t>(€/kg)</t>
  </si>
  <si>
    <t>Calibre 30+</t>
  </si>
  <si>
    <t>Máximo mensual entre 2016 y 2021</t>
  </si>
  <si>
    <t>Mínimo mensual entre 2016 y 2021</t>
  </si>
  <si>
    <t>Promedio 2016 - 2021</t>
  </si>
  <si>
    <t>Rango de precios 2016 - 2021</t>
  </si>
  <si>
    <t>Año 2022</t>
  </si>
  <si>
    <t>Pimiento riojano. Precios Percibidos Agricultor. €/kg</t>
  </si>
  <si>
    <t>Pimiento riojano. Precios Medios Pagados Consumidor €/kg (Medias ponderadas por cantidades en los distintos calibres)</t>
  </si>
  <si>
    <t>INICIO DE CAMPAÑA 2022</t>
  </si>
  <si>
    <t>El coste medio de producción de Pimiento riojano en La Rioja en el año 2021 se ha calculado en 37,01 €/100 kg para un rendimiento medio de 27.500 kg/ha.</t>
  </si>
  <si>
    <t>FIN DE CAMPAÑA 2022</t>
  </si>
  <si>
    <t>HORTALIZAS. Pimiento najerano</t>
  </si>
  <si>
    <t>Durante esta campaña el precio medio percibido por el agricultor se ha encontrado un 86,1% por encima de los costes de producción soportados.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</si>
</sst>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9"/>
      <color theme="0"/>
      <name val="Clan Offc Pro Narrow Medium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1"/>
      <name val="Clan Offc Pro Narrow"/>
      <family val="2"/>
    </font>
    <font>
      <b/>
      <sz val="9"/>
      <name val="Clan Offc Pro Narrow"/>
      <family val="2"/>
    </font>
    <font>
      <sz val="9"/>
      <name val="Clan Offc Pro Narrow"/>
      <family val="2"/>
    </font>
    <font>
      <b/>
      <sz val="9"/>
      <color theme="0"/>
      <name val="Clan Offc Pro Narrow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11"/>
      <color theme="0"/>
      <name val="Clan Offc Pro Medium"/>
      <family val="2"/>
    </font>
    <font>
      <sz val="16"/>
      <color theme="0"/>
      <name val="Clan Offc Pro Medium"/>
      <family val="2"/>
    </font>
    <font>
      <sz val="8"/>
      <name val="Clan Offc Pro Medium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43C"/>
        <bgColor indexed="64"/>
      </patternFill>
    </fill>
    <fill>
      <patternFill patternType="solid">
        <fgColor rgb="FF004E3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46">
    <xf numFmtId="0" fontId="0" fillId="0" borderId="0" xfId="0"/>
    <xf numFmtId="0" fontId="3" fillId="0" borderId="0" xfId="0" applyFont="1" applyAlignment="1">
      <alignment horizontal="right" indent="2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 wrapText="1"/>
    </xf>
    <xf numFmtId="2" fontId="6" fillId="0" borderId="3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2" fontId="7" fillId="0" borderId="3" xfId="1" applyNumberFormat="1" applyFont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0" fillId="0" borderId="0" xfId="0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1"/>
    </xf>
    <xf numFmtId="0" fontId="10" fillId="3" borderId="0" xfId="0" applyFont="1" applyFill="1" applyBorder="1" applyAlignment="1">
      <alignment horizontal="right" indent="2"/>
    </xf>
    <xf numFmtId="4" fontId="10" fillId="3" borderId="0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indent="2"/>
    </xf>
    <xf numFmtId="4" fontId="10" fillId="0" borderId="0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indent="1"/>
    </xf>
    <xf numFmtId="2" fontId="0" fillId="0" borderId="0" xfId="0" applyNumberFormat="1"/>
    <xf numFmtId="10" fontId="0" fillId="0" borderId="0" xfId="0" applyNumberFormat="1"/>
    <xf numFmtId="0" fontId="0" fillId="0" borderId="7" xfId="0" applyFont="1" applyBorder="1" applyAlignment="1">
      <alignment horizontal="left" indent="1"/>
    </xf>
    <xf numFmtId="0" fontId="0" fillId="0" borderId="9" xfId="0" applyFont="1" applyBorder="1" applyAlignment="1">
      <alignment horizontal="left" indent="1"/>
    </xf>
    <xf numFmtId="4" fontId="13" fillId="0" borderId="0" xfId="0" applyNumberFormat="1" applyFont="1" applyBorder="1" applyAlignment="1">
      <alignment horizontal="right" indent="1"/>
    </xf>
    <xf numFmtId="4" fontId="13" fillId="3" borderId="0" xfId="0" applyNumberFormat="1" applyFont="1" applyFill="1" applyBorder="1" applyAlignment="1">
      <alignment horizontal="right" indent="1"/>
    </xf>
    <xf numFmtId="164" fontId="0" fillId="0" borderId="0" xfId="0" applyNumberFormat="1"/>
    <xf numFmtId="0" fontId="9" fillId="0" borderId="0" xfId="0" applyFont="1" applyFill="1" applyAlignment="1">
      <alignment horizontal="left" vertical="center" indent="2"/>
    </xf>
    <xf numFmtId="0" fontId="12" fillId="6" borderId="0" xfId="0" applyFont="1" applyFill="1" applyAlignment="1">
      <alignment horizontal="left" vertical="center" indent="2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004E3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'Pimiento najerano'!$T$35</c:f>
              <c:strCache>
                <c:ptCount val="1"/>
                <c:pt idx="0">
                  <c:v>Rango de precios 2016 - 2021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numRef>
              <c:f>'Pimiento najerano'!$U$34:$AG$34</c:f>
              <c:numCache>
                <c:formatCode>General</c:formatCode>
                <c:ptCount val="13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</c:numCache>
            </c:numRef>
          </c:cat>
          <c:val>
            <c:numRef>
              <c:f>'Pimiento najerano'!$U$35:$AG$35</c:f>
              <c:numCache>
                <c:formatCode>0.00</c:formatCode>
                <c:ptCount val="13"/>
                <c:pt idx="1">
                  <c:v>0.75</c:v>
                </c:pt>
                <c:pt idx="2">
                  <c:v>0.7</c:v>
                </c:pt>
                <c:pt idx="3">
                  <c:v>0.8</c:v>
                </c:pt>
                <c:pt idx="4">
                  <c:v>0.7</c:v>
                </c:pt>
                <c:pt idx="5">
                  <c:v>0.75</c:v>
                </c:pt>
                <c:pt idx="6">
                  <c:v>0.7</c:v>
                </c:pt>
                <c:pt idx="7">
                  <c:v>0.8</c:v>
                </c:pt>
                <c:pt idx="8">
                  <c:v>0.7</c:v>
                </c:pt>
                <c:pt idx="9">
                  <c:v>0.7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'Pimiento najerano'!$T$36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'Pimiento najerano'!$U$34:$AG$34</c:f>
              <c:numCache>
                <c:formatCode>General</c:formatCode>
                <c:ptCount val="13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</c:numCache>
            </c:numRef>
          </c:cat>
          <c:val>
            <c:numRef>
              <c:f>'Pimiento najerano'!$U$36:$AG$36</c:f>
              <c:numCache>
                <c:formatCode>0.00</c:formatCode>
                <c:ptCount val="13"/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0.5</c:v>
                </c:pt>
                <c:pt idx="6">
                  <c:v>0.5</c:v>
                </c:pt>
                <c:pt idx="7">
                  <c:v>0.45</c:v>
                </c:pt>
                <c:pt idx="8">
                  <c:v>0.5</c:v>
                </c:pt>
                <c:pt idx="9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659072"/>
        <c:axId val="88660992"/>
      </c:areaChart>
      <c:lineChart>
        <c:grouping val="standard"/>
        <c:varyColors val="0"/>
        <c:ser>
          <c:idx val="2"/>
          <c:order val="2"/>
          <c:tx>
            <c:strRef>
              <c:f>'Pimiento najerano'!$T$37</c:f>
              <c:strCache>
                <c:ptCount val="1"/>
                <c:pt idx="0">
                  <c:v>Promedio 2016 - 2021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'Pimiento najerano'!$U$34:$AG$34</c:f>
              <c:numCache>
                <c:formatCode>General</c:formatCode>
                <c:ptCount val="13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</c:numCache>
            </c:numRef>
          </c:cat>
          <c:val>
            <c:numRef>
              <c:f>'Pimiento najerano'!$U$37:$AG$37</c:f>
              <c:numCache>
                <c:formatCode>0.00</c:formatCode>
                <c:ptCount val="13"/>
                <c:pt idx="1">
                  <c:v>0.66666666666666663</c:v>
                </c:pt>
                <c:pt idx="2">
                  <c:v>0.625</c:v>
                </c:pt>
                <c:pt idx="3">
                  <c:v>0.6875</c:v>
                </c:pt>
                <c:pt idx="4">
                  <c:v>0.61999999999999988</c:v>
                </c:pt>
                <c:pt idx="5">
                  <c:v>0.64166666666666672</c:v>
                </c:pt>
                <c:pt idx="6">
                  <c:v>0.6</c:v>
                </c:pt>
                <c:pt idx="7">
                  <c:v>0.61</c:v>
                </c:pt>
                <c:pt idx="8">
                  <c:v>0.58750000000000002</c:v>
                </c:pt>
                <c:pt idx="9">
                  <c:v>0.6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'Pimiento najerano'!$T$38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'Pimiento najerano'!$U$34:$AG$34</c:f>
              <c:numCache>
                <c:formatCode>General</c:formatCode>
                <c:ptCount val="13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</c:numCache>
            </c:numRef>
          </c:cat>
          <c:val>
            <c:numRef>
              <c:f>'Pimiento najerano'!$U$38:$AG$38</c:f>
              <c:numCache>
                <c:formatCode>0.00</c:formatCode>
                <c:ptCount val="13"/>
                <c:pt idx="0">
                  <c:v>0.7</c:v>
                </c:pt>
                <c:pt idx="1">
                  <c:v>0.7</c:v>
                </c:pt>
                <c:pt idx="2">
                  <c:v>0.65</c:v>
                </c:pt>
                <c:pt idx="3">
                  <c:v>0.65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235456"/>
        <c:axId val="91236992"/>
      </c:lineChart>
      <c:catAx>
        <c:axId val="8865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8660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866099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8659072"/>
        <c:crosses val="autoZero"/>
        <c:crossBetween val="midCat"/>
      </c:valAx>
      <c:catAx>
        <c:axId val="91235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236992"/>
        <c:crosses val="autoZero"/>
        <c:auto val="0"/>
        <c:lblAlgn val="ctr"/>
        <c:lblOffset val="100"/>
        <c:noMultiLvlLbl val="0"/>
      </c:catAx>
      <c:valAx>
        <c:axId val="91236992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1235456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'Pimiento najerano'!$T$56</c:f>
              <c:strCache>
                <c:ptCount val="1"/>
                <c:pt idx="0">
                  <c:v>Rango de precios 2016 - 2021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numRef>
              <c:f>'Pimiento najerano'!$U$55:$AG$55</c:f>
              <c:numCache>
                <c:formatCode>General</c:formatCode>
                <c:ptCount val="13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</c:numCache>
            </c:numRef>
          </c:cat>
          <c:val>
            <c:numRef>
              <c:f>'Pimiento najerano'!$U$56:$AG$56</c:f>
              <c:numCache>
                <c:formatCode>0.00</c:formatCode>
                <c:ptCount val="13"/>
                <c:pt idx="0">
                  <c:v>0</c:v>
                </c:pt>
                <c:pt idx="1">
                  <c:v>1.8325</c:v>
                </c:pt>
                <c:pt idx="2">
                  <c:v>1.6366666666666667</c:v>
                </c:pt>
                <c:pt idx="3">
                  <c:v>2.25</c:v>
                </c:pt>
                <c:pt idx="4">
                  <c:v>2.62</c:v>
                </c:pt>
                <c:pt idx="5">
                  <c:v>2.57</c:v>
                </c:pt>
                <c:pt idx="6">
                  <c:v>2.12</c:v>
                </c:pt>
                <c:pt idx="7">
                  <c:v>2.12</c:v>
                </c:pt>
                <c:pt idx="8">
                  <c:v>2.085</c:v>
                </c:pt>
                <c:pt idx="9">
                  <c:v>2.11</c:v>
                </c:pt>
                <c:pt idx="10">
                  <c:v>2.085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'Pimiento najerano'!$T$57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'Pimiento najerano'!$U$55:$AG$55</c:f>
              <c:numCache>
                <c:formatCode>General</c:formatCode>
                <c:ptCount val="13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</c:numCache>
            </c:numRef>
          </c:cat>
          <c:val>
            <c:numRef>
              <c:f>'Pimiento najerano'!$U$57:$AG$57</c:f>
              <c:numCache>
                <c:formatCode>0.00</c:formatCode>
                <c:ptCount val="13"/>
                <c:pt idx="0">
                  <c:v>0</c:v>
                </c:pt>
                <c:pt idx="1">
                  <c:v>1.75</c:v>
                </c:pt>
                <c:pt idx="2">
                  <c:v>1.6116666666666666</c:v>
                </c:pt>
                <c:pt idx="3">
                  <c:v>1.6116666666666666</c:v>
                </c:pt>
                <c:pt idx="4">
                  <c:v>1.5744444444444445</c:v>
                </c:pt>
                <c:pt idx="5">
                  <c:v>1.5133333333333334</c:v>
                </c:pt>
                <c:pt idx="6">
                  <c:v>1.5455555555555556</c:v>
                </c:pt>
                <c:pt idx="7">
                  <c:v>1.4644444444444444</c:v>
                </c:pt>
                <c:pt idx="8">
                  <c:v>1.50125</c:v>
                </c:pt>
                <c:pt idx="9">
                  <c:v>1.4</c:v>
                </c:pt>
                <c:pt idx="10">
                  <c:v>1.5425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274624"/>
        <c:axId val="95946240"/>
      </c:areaChart>
      <c:lineChart>
        <c:grouping val="standard"/>
        <c:varyColors val="0"/>
        <c:ser>
          <c:idx val="2"/>
          <c:order val="2"/>
          <c:tx>
            <c:strRef>
              <c:f>'Pimiento najerano'!$T$58</c:f>
              <c:strCache>
                <c:ptCount val="1"/>
                <c:pt idx="0">
                  <c:v>Promedio 2016 - 2021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'Pimiento najerano'!$U$55:$AG$55</c:f>
              <c:numCache>
                <c:formatCode>General</c:formatCode>
                <c:ptCount val="13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</c:numCache>
            </c:numRef>
          </c:cat>
          <c:val>
            <c:numRef>
              <c:f>'Pimiento najerano'!$U$58:$AG$58</c:f>
              <c:numCache>
                <c:formatCode>0.00</c:formatCode>
                <c:ptCount val="13"/>
                <c:pt idx="0">
                  <c:v>0</c:v>
                </c:pt>
                <c:pt idx="1">
                  <c:v>1.79125</c:v>
                </c:pt>
                <c:pt idx="2">
                  <c:v>1.6241666666666665</c:v>
                </c:pt>
                <c:pt idx="3">
                  <c:v>1.9205555555555556</c:v>
                </c:pt>
                <c:pt idx="4">
                  <c:v>1.9232539682539682</c:v>
                </c:pt>
                <c:pt idx="5">
                  <c:v>2.0023756613756611</c:v>
                </c:pt>
                <c:pt idx="6">
                  <c:v>1.7104444444444447</c:v>
                </c:pt>
                <c:pt idx="7">
                  <c:v>1.7104722222222222</c:v>
                </c:pt>
                <c:pt idx="8">
                  <c:v>1.7296666666666667</c:v>
                </c:pt>
                <c:pt idx="9">
                  <c:v>1.683111111111111</c:v>
                </c:pt>
                <c:pt idx="10">
                  <c:v>1.764375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'Pimiento najerano'!$T$59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'Pimiento najerano'!$U$55:$AG$55</c:f>
              <c:numCache>
                <c:formatCode>General</c:formatCode>
                <c:ptCount val="13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</c:numCache>
            </c:numRef>
          </c:cat>
          <c:val>
            <c:numRef>
              <c:f>'Pimiento najerano'!$U$59:$AG$59</c:f>
              <c:numCache>
                <c:formatCode>0.00</c:formatCode>
                <c:ptCount val="13"/>
                <c:pt idx="3">
                  <c:v>1.95</c:v>
                </c:pt>
                <c:pt idx="4">
                  <c:v>2.34</c:v>
                </c:pt>
                <c:pt idx="5">
                  <c:v>2.73</c:v>
                </c:pt>
                <c:pt idx="6">
                  <c:v>2.39</c:v>
                </c:pt>
                <c:pt idx="7">
                  <c:v>2.21</c:v>
                </c:pt>
                <c:pt idx="8">
                  <c:v>2.21</c:v>
                </c:pt>
                <c:pt idx="9">
                  <c:v>2.25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48160"/>
        <c:axId val="95954048"/>
      </c:lineChart>
      <c:catAx>
        <c:axId val="9127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5946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5946240"/>
        <c:scaling>
          <c:orientation val="minMax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1274624"/>
        <c:crosses val="autoZero"/>
        <c:crossBetween val="midCat"/>
      </c:valAx>
      <c:catAx>
        <c:axId val="95948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954048"/>
        <c:crosses val="autoZero"/>
        <c:auto val="0"/>
        <c:lblAlgn val="ctr"/>
        <c:lblOffset val="100"/>
        <c:noMultiLvlLbl val="0"/>
      </c:catAx>
      <c:valAx>
        <c:axId val="95954048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5948160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'Pimiento najerano'!$C$6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'Pimiento najerano'!$B$42:$B$54</c:f>
              <c:numCache>
                <c:formatCode>General</c:formatCode>
                <c:ptCount val="13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</c:numCache>
            </c:numRef>
          </c:cat>
          <c:val>
            <c:numRef>
              <c:f>'Pimiento najerano'!$C$42:$C$54</c:f>
              <c:numCache>
                <c:formatCode>#,##0.00</c:formatCode>
                <c:ptCount val="13"/>
                <c:pt idx="0">
                  <c:v>0.37009999999999998</c:v>
                </c:pt>
                <c:pt idx="1">
                  <c:v>0.37009999999999998</c:v>
                </c:pt>
                <c:pt idx="2">
                  <c:v>0.37009999999999998</c:v>
                </c:pt>
                <c:pt idx="3">
                  <c:v>0.37009999999999998</c:v>
                </c:pt>
                <c:pt idx="4">
                  <c:v>0.37009999999999998</c:v>
                </c:pt>
                <c:pt idx="5">
                  <c:v>0.37009999999999998</c:v>
                </c:pt>
                <c:pt idx="6">
                  <c:v>0.37009999999999998</c:v>
                </c:pt>
                <c:pt idx="7">
                  <c:v>0.37009999999999998</c:v>
                </c:pt>
                <c:pt idx="8">
                  <c:v>0.37009999999999998</c:v>
                </c:pt>
                <c:pt idx="9">
                  <c:v>0.37009999999999998</c:v>
                </c:pt>
                <c:pt idx="10">
                  <c:v>0.37009999999999998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'Pimiento najerano'!$D$6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'Pimiento najerano'!$B$42:$B$54</c:f>
              <c:numCache>
                <c:formatCode>General</c:formatCode>
                <c:ptCount val="13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</c:numCache>
            </c:numRef>
          </c:cat>
          <c:val>
            <c:numRef>
              <c:f>'Pimiento najerano'!$D$42:$D$54</c:f>
              <c:numCache>
                <c:formatCode>#,##0.00</c:formatCode>
                <c:ptCount val="13"/>
                <c:pt idx="0">
                  <c:v>0.7</c:v>
                </c:pt>
                <c:pt idx="1">
                  <c:v>0.7</c:v>
                </c:pt>
                <c:pt idx="2">
                  <c:v>0.65</c:v>
                </c:pt>
                <c:pt idx="3">
                  <c:v>0.65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'Pimiento najerano'!$F$6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'Pimiento najerano'!$B$42:$B$54</c:f>
              <c:numCache>
                <c:formatCode>General</c:formatCode>
                <c:ptCount val="13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</c:numCache>
            </c:numRef>
          </c:cat>
          <c:val>
            <c:numRef>
              <c:f>'Pimiento najerano'!$F$42:$F$54</c:f>
              <c:numCache>
                <c:formatCode>#,##0.00</c:formatCode>
                <c:ptCount val="13"/>
                <c:pt idx="3">
                  <c:v>1.95</c:v>
                </c:pt>
                <c:pt idx="4">
                  <c:v>2.34</c:v>
                </c:pt>
                <c:pt idx="5">
                  <c:v>2.73</c:v>
                </c:pt>
                <c:pt idx="6">
                  <c:v>2.39</c:v>
                </c:pt>
                <c:pt idx="7">
                  <c:v>2.21</c:v>
                </c:pt>
                <c:pt idx="8">
                  <c:v>2.21</c:v>
                </c:pt>
                <c:pt idx="9">
                  <c:v>2.25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76832"/>
        <c:axId val="95991296"/>
      </c:lineChart>
      <c:catAx>
        <c:axId val="9597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5991296"/>
        <c:crosses val="autoZero"/>
        <c:auto val="1"/>
        <c:lblAlgn val="ctr"/>
        <c:lblOffset val="100"/>
        <c:noMultiLvlLbl val="0"/>
      </c:catAx>
      <c:valAx>
        <c:axId val="95991296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5976832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100853</xdr:colOff>
      <xdr:row>0</xdr:row>
      <xdr:rowOff>1437559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10163735" cy="14375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2/Observatorio%20Preci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08">
          <cell r="D108">
            <v>0.7</v>
          </cell>
          <cell r="F108" t="str">
            <v>-</v>
          </cell>
        </row>
      </sheetData>
      <sheetData sheetId="35">
        <row r="108">
          <cell r="D108">
            <v>0.7</v>
          </cell>
          <cell r="F108" t="str">
            <v>-</v>
          </cell>
        </row>
      </sheetData>
      <sheetData sheetId="36">
        <row r="108">
          <cell r="D108">
            <v>0.65</v>
          </cell>
          <cell r="F108" t="str">
            <v>-</v>
          </cell>
        </row>
      </sheetData>
      <sheetData sheetId="37">
        <row r="108">
          <cell r="D108">
            <v>0.65</v>
          </cell>
          <cell r="F108" t="str">
            <v>-</v>
          </cell>
          <cell r="G108">
            <v>1.95</v>
          </cell>
        </row>
      </sheetData>
      <sheetData sheetId="38">
        <row r="108">
          <cell r="D108">
            <v>0.7</v>
          </cell>
          <cell r="F108" t="str">
            <v>-</v>
          </cell>
          <cell r="G108">
            <v>2.34</v>
          </cell>
        </row>
      </sheetData>
      <sheetData sheetId="39">
        <row r="108">
          <cell r="D108">
            <v>0.7</v>
          </cell>
          <cell r="F108" t="str">
            <v>-</v>
          </cell>
          <cell r="G108">
            <v>2.73</v>
          </cell>
        </row>
      </sheetData>
      <sheetData sheetId="40">
        <row r="108">
          <cell r="D108">
            <v>0.7</v>
          </cell>
          <cell r="F108" t="str">
            <v>-</v>
          </cell>
          <cell r="G108">
            <v>2.39</v>
          </cell>
        </row>
      </sheetData>
      <sheetData sheetId="41">
        <row r="108">
          <cell r="D108">
            <v>0.7</v>
          </cell>
          <cell r="F108" t="str">
            <v>-</v>
          </cell>
          <cell r="G108">
            <v>2.21</v>
          </cell>
        </row>
      </sheetData>
      <sheetData sheetId="42">
        <row r="108">
          <cell r="D108">
            <v>0.7</v>
          </cell>
          <cell r="F108" t="str">
            <v>-</v>
          </cell>
          <cell r="G108">
            <v>2.21</v>
          </cell>
        </row>
      </sheetData>
      <sheetData sheetId="43">
        <row r="108">
          <cell r="D108">
            <v>0.7</v>
          </cell>
          <cell r="F108" t="str">
            <v>-</v>
          </cell>
          <cell r="G108">
            <v>2.25</v>
          </cell>
        </row>
      </sheetData>
      <sheetData sheetId="44">
        <row r="108">
          <cell r="F108" t="str">
            <v>-</v>
          </cell>
        </row>
      </sheetData>
      <sheetData sheetId="4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8"/>
  <sheetViews>
    <sheetView tabSelected="1" view="pageBreakPreview" zoomScale="85" zoomScaleNormal="160" zoomScaleSheetLayoutView="85" workbookViewId="0">
      <selection activeCell="B65" sqref="B65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9.5703125" customWidth="1"/>
    <col min="14" max="14" width="1.85546875" customWidth="1"/>
    <col min="15" max="18" width="6.42578125" customWidth="1"/>
    <col min="19" max="35" width="11.42578125" customWidth="1"/>
  </cols>
  <sheetData>
    <row r="1" spans="1:34" ht="114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29"/>
      <c r="N1" s="29"/>
    </row>
    <row r="2" spans="1:34" ht="3" customHeight="1" x14ac:dyDescent="0.25">
      <c r="M2" s="21"/>
      <c r="N2" s="21"/>
    </row>
    <row r="3" spans="1:34" ht="36.75" customHeight="1" x14ac:dyDescent="0.25">
      <c r="A3" s="42" t="s">
        <v>19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33" t="s">
        <v>13</v>
      </c>
      <c r="N3" s="30"/>
    </row>
    <row r="6" spans="1:34" ht="42" customHeight="1" x14ac:dyDescent="0.25">
      <c r="B6" s="43" t="s">
        <v>1</v>
      </c>
      <c r="C6" s="31" t="s">
        <v>2</v>
      </c>
      <c r="D6" s="31" t="s">
        <v>0</v>
      </c>
      <c r="E6" s="31" t="s">
        <v>5</v>
      </c>
      <c r="F6" s="32" t="s">
        <v>6</v>
      </c>
    </row>
    <row r="7" spans="1:34" x14ac:dyDescent="0.25">
      <c r="B7" s="43"/>
      <c r="C7" s="44" t="s">
        <v>7</v>
      </c>
      <c r="D7" s="44"/>
      <c r="E7" s="44"/>
      <c r="F7" s="45"/>
    </row>
    <row r="8" spans="1:34" x14ac:dyDescent="0.25">
      <c r="B8" s="22">
        <v>1</v>
      </c>
      <c r="C8" s="23"/>
      <c r="D8" s="23"/>
      <c r="E8" s="23"/>
      <c r="F8" s="23"/>
    </row>
    <row r="9" spans="1:34" x14ac:dyDescent="0.25">
      <c r="B9" s="24">
        <v>2</v>
      </c>
      <c r="C9" s="25"/>
      <c r="D9" s="25"/>
      <c r="E9" s="25"/>
      <c r="F9" s="25"/>
    </row>
    <row r="10" spans="1:34" x14ac:dyDescent="0.25">
      <c r="B10" s="26">
        <v>3</v>
      </c>
      <c r="C10" s="23"/>
      <c r="D10" s="23"/>
      <c r="E10" s="23"/>
      <c r="F10" s="23"/>
    </row>
    <row r="11" spans="1:34" x14ac:dyDescent="0.25">
      <c r="B11" s="24">
        <v>4</v>
      </c>
      <c r="C11" s="25"/>
      <c r="D11" s="25"/>
      <c r="E11" s="25"/>
      <c r="F11" s="25"/>
    </row>
    <row r="12" spans="1:34" x14ac:dyDescent="0.25">
      <c r="B12" s="26">
        <v>5</v>
      </c>
      <c r="C12" s="23"/>
      <c r="D12" s="23"/>
      <c r="E12" s="23"/>
      <c r="F12" s="23"/>
    </row>
    <row r="13" spans="1:34" x14ac:dyDescent="0.25">
      <c r="B13" s="24">
        <v>6</v>
      </c>
      <c r="C13" s="25"/>
      <c r="D13" s="25"/>
      <c r="E13" s="25"/>
      <c r="F13" s="25"/>
    </row>
    <row r="14" spans="1:34" x14ac:dyDescent="0.25">
      <c r="B14" s="26">
        <v>7</v>
      </c>
      <c r="C14" s="23"/>
      <c r="D14" s="23"/>
      <c r="E14" s="23"/>
      <c r="F14" s="23"/>
    </row>
    <row r="15" spans="1:34" x14ac:dyDescent="0.25">
      <c r="B15" s="24">
        <v>8</v>
      </c>
      <c r="C15" s="25"/>
      <c r="D15" s="25"/>
      <c r="E15" s="25"/>
      <c r="F15" s="25"/>
    </row>
    <row r="16" spans="1:34" x14ac:dyDescent="0.25">
      <c r="B16" s="26">
        <v>9</v>
      </c>
      <c r="C16" s="23"/>
      <c r="D16" s="23"/>
      <c r="E16" s="23"/>
      <c r="F16" s="23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2:34" x14ac:dyDescent="0.25">
      <c r="B17" s="24">
        <v>10</v>
      </c>
      <c r="C17" s="25"/>
      <c r="D17" s="25"/>
      <c r="E17" s="25"/>
      <c r="F17" s="25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spans="2:34" x14ac:dyDescent="0.25">
      <c r="B18" s="26">
        <v>11</v>
      </c>
      <c r="C18" s="23"/>
      <c r="D18" s="23"/>
      <c r="E18" s="23"/>
      <c r="F18" s="23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2:34" x14ac:dyDescent="0.25">
      <c r="B19" s="24">
        <v>12</v>
      </c>
      <c r="C19" s="25"/>
      <c r="D19" s="25"/>
      <c r="E19" s="25"/>
      <c r="F19" s="25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2:34" x14ac:dyDescent="0.25">
      <c r="B20" s="26">
        <v>13</v>
      </c>
      <c r="C20" s="23"/>
      <c r="D20" s="23"/>
      <c r="E20" s="23"/>
      <c r="F20" s="23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2:34" x14ac:dyDescent="0.25">
      <c r="B21" s="24">
        <v>14</v>
      </c>
      <c r="C21" s="25"/>
      <c r="D21" s="25"/>
      <c r="E21" s="25"/>
      <c r="F21" s="25"/>
      <c r="S21" s="2"/>
      <c r="T21" s="3" t="s">
        <v>14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2"/>
    </row>
    <row r="22" spans="2:34" x14ac:dyDescent="0.25">
      <c r="B22" s="26">
        <v>15</v>
      </c>
      <c r="C22" s="23"/>
      <c r="D22" s="23"/>
      <c r="E22" s="23"/>
      <c r="F22" s="23"/>
      <c r="S22" s="2"/>
      <c r="T22" s="4"/>
      <c r="U22" s="8">
        <v>35</v>
      </c>
      <c r="V22" s="8">
        <v>36</v>
      </c>
      <c r="W22" s="8">
        <v>37</v>
      </c>
      <c r="X22" s="8">
        <v>38</v>
      </c>
      <c r="Y22" s="8">
        <v>39</v>
      </c>
      <c r="Z22" s="8">
        <v>40</v>
      </c>
      <c r="AA22" s="8">
        <v>41</v>
      </c>
      <c r="AB22" s="8">
        <v>42</v>
      </c>
      <c r="AC22" s="8">
        <v>43</v>
      </c>
      <c r="AD22" s="8">
        <v>44</v>
      </c>
      <c r="AE22" s="8">
        <v>45</v>
      </c>
      <c r="AF22" s="8">
        <v>46</v>
      </c>
      <c r="AG22" s="8">
        <v>47</v>
      </c>
      <c r="AH22" s="8" t="s">
        <v>4</v>
      </c>
    </row>
    <row r="23" spans="2:34" x14ac:dyDescent="0.25">
      <c r="B23" s="24">
        <v>16</v>
      </c>
      <c r="C23" s="25"/>
      <c r="D23" s="25"/>
      <c r="E23" s="25"/>
      <c r="F23" s="25"/>
      <c r="S23" s="2"/>
      <c r="T23" s="5">
        <v>2016</v>
      </c>
      <c r="U23" s="6"/>
      <c r="V23" s="6">
        <v>0.65</v>
      </c>
      <c r="W23" s="6">
        <v>0.6</v>
      </c>
      <c r="X23" s="6">
        <v>0.6</v>
      </c>
      <c r="Y23" s="6">
        <v>0.6</v>
      </c>
      <c r="Z23" s="9">
        <v>0.5</v>
      </c>
      <c r="AA23" s="6">
        <v>0.5</v>
      </c>
      <c r="AB23" s="6">
        <v>0.45</v>
      </c>
      <c r="AC23" s="6"/>
      <c r="AD23" s="6"/>
      <c r="AE23" s="6"/>
      <c r="AF23" s="6"/>
      <c r="AG23" s="6"/>
      <c r="AH23" s="10">
        <f t="shared" ref="AH23:AH31" si="0">AVERAGE(U23:AG23)</f>
        <v>0.55714285714285716</v>
      </c>
    </row>
    <row r="24" spans="2:34" x14ac:dyDescent="0.25">
      <c r="B24" s="26">
        <v>17</v>
      </c>
      <c r="C24" s="23"/>
      <c r="D24" s="23"/>
      <c r="E24" s="23"/>
      <c r="F24" s="23"/>
      <c r="S24" s="2"/>
      <c r="T24" s="5">
        <v>2017</v>
      </c>
      <c r="U24" s="6"/>
      <c r="V24" s="6">
        <v>0.6</v>
      </c>
      <c r="W24" s="6">
        <v>0.6</v>
      </c>
      <c r="X24" s="6"/>
      <c r="Y24" s="6">
        <v>0.6</v>
      </c>
      <c r="Z24" s="9">
        <v>0.65</v>
      </c>
      <c r="AA24" s="6">
        <v>0.6</v>
      </c>
      <c r="AB24" s="6">
        <v>0.6</v>
      </c>
      <c r="AC24" s="6">
        <v>0.5</v>
      </c>
      <c r="AD24" s="6">
        <v>0.6</v>
      </c>
      <c r="AE24" s="6"/>
      <c r="AF24" s="6"/>
      <c r="AG24" s="6"/>
      <c r="AH24" s="10">
        <f t="shared" si="0"/>
        <v>0.59375</v>
      </c>
    </row>
    <row r="25" spans="2:34" x14ac:dyDescent="0.25">
      <c r="B25" s="24">
        <v>18</v>
      </c>
      <c r="C25" s="25"/>
      <c r="D25" s="25"/>
      <c r="E25" s="25"/>
      <c r="F25" s="25"/>
      <c r="G25" s="1"/>
      <c r="S25" s="2"/>
      <c r="T25" s="5">
        <v>2018</v>
      </c>
      <c r="U25" s="6"/>
      <c r="V25" s="6"/>
      <c r="W25" s="6"/>
      <c r="X25" s="6"/>
      <c r="Y25" s="6"/>
      <c r="Z25" s="9">
        <v>0.75</v>
      </c>
      <c r="AA25" s="6">
        <v>0.65</v>
      </c>
      <c r="AB25" s="6">
        <v>0.65</v>
      </c>
      <c r="AC25" s="6">
        <v>0.6</v>
      </c>
      <c r="AD25" s="6">
        <v>0.6</v>
      </c>
      <c r="AE25" s="6"/>
      <c r="AF25" s="6"/>
      <c r="AG25" s="6"/>
      <c r="AH25" s="10">
        <f t="shared" si="0"/>
        <v>0.65</v>
      </c>
    </row>
    <row r="26" spans="2:34" x14ac:dyDescent="0.25">
      <c r="B26" s="26">
        <v>19</v>
      </c>
      <c r="C26" s="38"/>
      <c r="D26" s="38"/>
      <c r="E26" s="38"/>
      <c r="F26" s="38"/>
      <c r="S26" s="2"/>
      <c r="T26" s="5">
        <v>2019</v>
      </c>
      <c r="U26" s="6"/>
      <c r="V26" s="6"/>
      <c r="W26" s="6">
        <v>0.7</v>
      </c>
      <c r="X26" s="6">
        <v>0.65</v>
      </c>
      <c r="Y26" s="6">
        <v>0.6</v>
      </c>
      <c r="Z26" s="9">
        <v>0.55000000000000004</v>
      </c>
      <c r="AA26" s="6">
        <v>0.55000000000000004</v>
      </c>
      <c r="AB26" s="6">
        <v>0.55000000000000004</v>
      </c>
      <c r="AC26" s="6">
        <v>0.55000000000000004</v>
      </c>
      <c r="AD26" s="6">
        <v>0.5</v>
      </c>
      <c r="AE26" s="6"/>
      <c r="AF26" s="6"/>
      <c r="AG26" s="6"/>
      <c r="AH26" s="10">
        <f t="shared" si="0"/>
        <v>0.58124999999999993</v>
      </c>
    </row>
    <row r="27" spans="2:34" x14ac:dyDescent="0.25">
      <c r="B27" s="24">
        <v>20</v>
      </c>
      <c r="C27" s="39"/>
      <c r="D27" s="39"/>
      <c r="E27" s="39"/>
      <c r="F27" s="39"/>
      <c r="S27" s="2"/>
      <c r="T27" s="5">
        <v>2020</v>
      </c>
      <c r="U27" s="6"/>
      <c r="V27" s="6"/>
      <c r="W27" s="6"/>
      <c r="X27" s="6">
        <v>0.8</v>
      </c>
      <c r="Y27" s="6">
        <v>0.6</v>
      </c>
      <c r="Z27" s="9">
        <v>0.7</v>
      </c>
      <c r="AA27" s="6">
        <v>0.7</v>
      </c>
      <c r="AB27" s="6">
        <v>0.8</v>
      </c>
      <c r="AC27" s="6">
        <v>0.7</v>
      </c>
      <c r="AD27" s="6">
        <v>0.7</v>
      </c>
      <c r="AE27" s="6">
        <v>0.7</v>
      </c>
      <c r="AF27" s="6"/>
      <c r="AG27" s="6"/>
      <c r="AH27" s="10">
        <f t="shared" si="0"/>
        <v>0.71250000000000002</v>
      </c>
    </row>
    <row r="28" spans="2:34" x14ac:dyDescent="0.25">
      <c r="B28" s="26">
        <v>21</v>
      </c>
      <c r="C28" s="38"/>
      <c r="D28" s="38"/>
      <c r="E28" s="38"/>
      <c r="F28" s="38"/>
      <c r="S28" s="2"/>
      <c r="T28" s="5">
        <v>2021</v>
      </c>
      <c r="U28" s="6"/>
      <c r="V28" s="6">
        <v>0.75</v>
      </c>
      <c r="W28" s="6">
        <v>0.6</v>
      </c>
      <c r="X28" s="6">
        <v>0.7</v>
      </c>
      <c r="Y28" s="6">
        <v>0.7</v>
      </c>
      <c r="Z28" s="9">
        <v>0.7</v>
      </c>
      <c r="AA28" s="6"/>
      <c r="AB28" s="6"/>
      <c r="AC28" s="6"/>
      <c r="AD28" s="6"/>
      <c r="AE28" s="6"/>
      <c r="AF28" s="6"/>
      <c r="AG28" s="6"/>
      <c r="AH28" s="10">
        <f t="shared" si="0"/>
        <v>0.69000000000000006</v>
      </c>
    </row>
    <row r="29" spans="2:34" x14ac:dyDescent="0.25">
      <c r="B29" s="24">
        <v>22</v>
      </c>
      <c r="C29" s="39"/>
      <c r="D29" s="39"/>
      <c r="E29" s="39"/>
      <c r="F29" s="39"/>
      <c r="S29" s="2"/>
      <c r="T29" s="5" t="s">
        <v>9</v>
      </c>
      <c r="U29" s="6"/>
      <c r="V29" s="6">
        <f>MAX(V23:V28)</f>
        <v>0.75</v>
      </c>
      <c r="W29" s="6">
        <f t="shared" ref="W29:AD29" si="1">MAX(W23:W28)</f>
        <v>0.7</v>
      </c>
      <c r="X29" s="6">
        <f t="shared" si="1"/>
        <v>0.8</v>
      </c>
      <c r="Y29" s="6">
        <f t="shared" si="1"/>
        <v>0.7</v>
      </c>
      <c r="Z29" s="6">
        <f t="shared" si="1"/>
        <v>0.75</v>
      </c>
      <c r="AA29" s="6">
        <f t="shared" si="1"/>
        <v>0.7</v>
      </c>
      <c r="AB29" s="6">
        <f t="shared" si="1"/>
        <v>0.8</v>
      </c>
      <c r="AC29" s="6">
        <f t="shared" si="1"/>
        <v>0.7</v>
      </c>
      <c r="AD29" s="6">
        <f t="shared" si="1"/>
        <v>0.7</v>
      </c>
      <c r="AE29" s="6"/>
      <c r="AF29" s="6"/>
      <c r="AG29" s="6"/>
      <c r="AH29" s="10">
        <f t="shared" si="0"/>
        <v>0.73333333333333339</v>
      </c>
    </row>
    <row r="30" spans="2:34" x14ac:dyDescent="0.25">
      <c r="B30" s="26">
        <v>23</v>
      </c>
      <c r="C30" s="38"/>
      <c r="D30" s="38"/>
      <c r="E30" s="38"/>
      <c r="F30" s="38"/>
      <c r="S30" s="2"/>
      <c r="T30" s="5" t="s">
        <v>10</v>
      </c>
      <c r="U30" s="6"/>
      <c r="V30" s="6">
        <f>MIN(V23:V28)</f>
        <v>0.6</v>
      </c>
      <c r="W30" s="6">
        <f t="shared" ref="W30:AD30" si="2">MIN(W23:W28)</f>
        <v>0.6</v>
      </c>
      <c r="X30" s="6">
        <f t="shared" si="2"/>
        <v>0.6</v>
      </c>
      <c r="Y30" s="6">
        <f t="shared" si="2"/>
        <v>0.6</v>
      </c>
      <c r="Z30" s="6">
        <f t="shared" si="2"/>
        <v>0.5</v>
      </c>
      <c r="AA30" s="6">
        <f t="shared" si="2"/>
        <v>0.5</v>
      </c>
      <c r="AB30" s="6">
        <f t="shared" si="2"/>
        <v>0.45</v>
      </c>
      <c r="AC30" s="6">
        <f t="shared" si="2"/>
        <v>0.5</v>
      </c>
      <c r="AD30" s="6">
        <f t="shared" si="2"/>
        <v>0.5</v>
      </c>
      <c r="AE30" s="6"/>
      <c r="AF30" s="6"/>
      <c r="AG30" s="6"/>
      <c r="AH30" s="10">
        <f t="shared" si="0"/>
        <v>0.53888888888888886</v>
      </c>
    </row>
    <row r="31" spans="2:34" x14ac:dyDescent="0.25">
      <c r="B31" s="24">
        <v>24</v>
      </c>
      <c r="C31" s="39"/>
      <c r="D31" s="39"/>
      <c r="E31" s="39"/>
      <c r="F31" s="39"/>
      <c r="S31" s="2"/>
      <c r="T31" s="5" t="s">
        <v>11</v>
      </c>
      <c r="U31" s="6"/>
      <c r="V31" s="6">
        <f>AVERAGE(V23:V28)</f>
        <v>0.66666666666666663</v>
      </c>
      <c r="W31" s="6">
        <f t="shared" ref="W31:AD31" si="3">AVERAGE(W23:W28)</f>
        <v>0.625</v>
      </c>
      <c r="X31" s="6">
        <f t="shared" si="3"/>
        <v>0.6875</v>
      </c>
      <c r="Y31" s="6">
        <f t="shared" si="3"/>
        <v>0.61999999999999988</v>
      </c>
      <c r="Z31" s="6">
        <f t="shared" si="3"/>
        <v>0.64166666666666672</v>
      </c>
      <c r="AA31" s="6">
        <f t="shared" si="3"/>
        <v>0.6</v>
      </c>
      <c r="AB31" s="6">
        <f t="shared" si="3"/>
        <v>0.61</v>
      </c>
      <c r="AC31" s="6">
        <f t="shared" si="3"/>
        <v>0.58750000000000002</v>
      </c>
      <c r="AD31" s="6">
        <f t="shared" si="3"/>
        <v>0.6</v>
      </c>
      <c r="AE31" s="6"/>
      <c r="AF31" s="6"/>
      <c r="AG31" s="6"/>
      <c r="AH31" s="10">
        <f t="shared" si="0"/>
        <v>0.62648148148148142</v>
      </c>
    </row>
    <row r="32" spans="2:34" x14ac:dyDescent="0.25">
      <c r="B32" s="26">
        <v>25</v>
      </c>
      <c r="C32" s="38"/>
      <c r="D32" s="38"/>
      <c r="E32" s="38"/>
      <c r="F32" s="38"/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2:34" x14ac:dyDescent="0.25">
      <c r="B33" s="24">
        <v>26</v>
      </c>
      <c r="C33" s="39"/>
      <c r="D33" s="39"/>
      <c r="E33" s="39"/>
      <c r="F33" s="39"/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2:34" x14ac:dyDescent="0.25">
      <c r="B34" s="22">
        <v>27</v>
      </c>
      <c r="C34" s="38"/>
      <c r="D34" s="38"/>
      <c r="E34" s="38"/>
      <c r="F34" s="38"/>
      <c r="S34" s="2"/>
      <c r="T34" s="4"/>
      <c r="U34" s="8">
        <v>35</v>
      </c>
      <c r="V34" s="8">
        <v>36</v>
      </c>
      <c r="W34" s="8">
        <v>37</v>
      </c>
      <c r="X34" s="8">
        <v>38</v>
      </c>
      <c r="Y34" s="8">
        <v>39</v>
      </c>
      <c r="Z34" s="8">
        <v>40</v>
      </c>
      <c r="AA34" s="8">
        <v>41</v>
      </c>
      <c r="AB34" s="8">
        <v>42</v>
      </c>
      <c r="AC34" s="8">
        <v>43</v>
      </c>
      <c r="AD34" s="8">
        <v>44</v>
      </c>
      <c r="AE34" s="8">
        <v>45</v>
      </c>
      <c r="AF34" s="8">
        <v>46</v>
      </c>
      <c r="AG34" s="8">
        <v>47</v>
      </c>
      <c r="AH34" s="4"/>
    </row>
    <row r="35" spans="2:34" x14ac:dyDescent="0.25">
      <c r="B35" s="24">
        <v>28</v>
      </c>
      <c r="C35" s="39"/>
      <c r="D35" s="39"/>
      <c r="E35" s="39"/>
      <c r="F35" s="39"/>
      <c r="S35" s="2"/>
      <c r="T35" s="5" t="s">
        <v>12</v>
      </c>
      <c r="U35" s="6"/>
      <c r="V35" s="6">
        <f t="shared" ref="V35:AD37" si="4">V29</f>
        <v>0.75</v>
      </c>
      <c r="W35" s="6">
        <f t="shared" si="4"/>
        <v>0.7</v>
      </c>
      <c r="X35" s="6">
        <f t="shared" si="4"/>
        <v>0.8</v>
      </c>
      <c r="Y35" s="6">
        <f t="shared" si="4"/>
        <v>0.7</v>
      </c>
      <c r="Z35" s="6">
        <f t="shared" si="4"/>
        <v>0.75</v>
      </c>
      <c r="AA35" s="6">
        <f t="shared" si="4"/>
        <v>0.7</v>
      </c>
      <c r="AB35" s="6">
        <f t="shared" si="4"/>
        <v>0.8</v>
      </c>
      <c r="AC35" s="6">
        <f t="shared" si="4"/>
        <v>0.7</v>
      </c>
      <c r="AD35" s="6">
        <f t="shared" si="4"/>
        <v>0.7</v>
      </c>
      <c r="AE35" s="6"/>
      <c r="AF35" s="6"/>
      <c r="AG35" s="6"/>
      <c r="AH35" s="4"/>
    </row>
    <row r="36" spans="2:34" x14ac:dyDescent="0.25">
      <c r="B36" s="26">
        <v>29</v>
      </c>
      <c r="C36" s="38"/>
      <c r="D36" s="38"/>
      <c r="E36" s="38"/>
      <c r="F36" s="38"/>
      <c r="S36" s="2"/>
      <c r="T36" s="5"/>
      <c r="U36" s="6"/>
      <c r="V36" s="6">
        <f t="shared" si="4"/>
        <v>0.6</v>
      </c>
      <c r="W36" s="6">
        <f t="shared" si="4"/>
        <v>0.6</v>
      </c>
      <c r="X36" s="6">
        <f t="shared" si="4"/>
        <v>0.6</v>
      </c>
      <c r="Y36" s="6">
        <f t="shared" si="4"/>
        <v>0.6</v>
      </c>
      <c r="Z36" s="6">
        <f t="shared" si="4"/>
        <v>0.5</v>
      </c>
      <c r="AA36" s="6">
        <f t="shared" si="4"/>
        <v>0.5</v>
      </c>
      <c r="AB36" s="6">
        <f t="shared" si="4"/>
        <v>0.45</v>
      </c>
      <c r="AC36" s="6">
        <f t="shared" si="4"/>
        <v>0.5</v>
      </c>
      <c r="AD36" s="6">
        <f t="shared" si="4"/>
        <v>0.5</v>
      </c>
      <c r="AE36" s="6"/>
      <c r="AF36" s="6"/>
      <c r="AG36" s="6"/>
      <c r="AH36" s="4"/>
    </row>
    <row r="37" spans="2:34" x14ac:dyDescent="0.25">
      <c r="B37" s="24">
        <v>30</v>
      </c>
      <c r="C37" s="39"/>
      <c r="D37" s="39"/>
      <c r="E37" s="39"/>
      <c r="F37" s="39"/>
      <c r="S37" s="2"/>
      <c r="T37" s="7" t="str">
        <f>T31</f>
        <v>Promedio 2016 - 2021</v>
      </c>
      <c r="U37" s="11"/>
      <c r="V37" s="11">
        <f t="shared" si="4"/>
        <v>0.66666666666666663</v>
      </c>
      <c r="W37" s="11">
        <f t="shared" si="4"/>
        <v>0.625</v>
      </c>
      <c r="X37" s="11">
        <f t="shared" si="4"/>
        <v>0.6875</v>
      </c>
      <c r="Y37" s="11">
        <f t="shared" si="4"/>
        <v>0.61999999999999988</v>
      </c>
      <c r="Z37" s="11">
        <f t="shared" si="4"/>
        <v>0.64166666666666672</v>
      </c>
      <c r="AA37" s="11">
        <f t="shared" si="4"/>
        <v>0.6</v>
      </c>
      <c r="AB37" s="11">
        <f t="shared" si="4"/>
        <v>0.61</v>
      </c>
      <c r="AC37" s="11">
        <f t="shared" si="4"/>
        <v>0.58750000000000002</v>
      </c>
      <c r="AD37" s="11">
        <f t="shared" si="4"/>
        <v>0.6</v>
      </c>
      <c r="AE37" s="11"/>
      <c r="AF37" s="11"/>
      <c r="AG37" s="11"/>
      <c r="AH37" s="4"/>
    </row>
    <row r="38" spans="2:34" x14ac:dyDescent="0.25">
      <c r="B38" s="26">
        <v>31</v>
      </c>
      <c r="C38" s="38"/>
      <c r="D38" s="38"/>
      <c r="E38" s="23"/>
      <c r="F38" s="38"/>
      <c r="S38" s="2"/>
      <c r="T38" s="5">
        <v>2022</v>
      </c>
      <c r="U38" s="12">
        <f>D42</f>
        <v>0.7</v>
      </c>
      <c r="V38" s="12">
        <f>D43</f>
        <v>0.7</v>
      </c>
      <c r="W38" s="12">
        <f>D44</f>
        <v>0.65</v>
      </c>
      <c r="X38" s="12">
        <f>D45</f>
        <v>0.65</v>
      </c>
      <c r="Y38" s="12">
        <f>D46</f>
        <v>0.7</v>
      </c>
      <c r="Z38" s="12">
        <f>D47</f>
        <v>0.7</v>
      </c>
      <c r="AA38" s="12">
        <f>D48</f>
        <v>0.7</v>
      </c>
      <c r="AB38" s="12">
        <f>D49</f>
        <v>0.7</v>
      </c>
      <c r="AC38" s="12">
        <f>D50</f>
        <v>0.7</v>
      </c>
      <c r="AD38" s="12">
        <f>D51</f>
        <v>0.7</v>
      </c>
      <c r="AE38" s="12"/>
      <c r="AF38" s="12"/>
      <c r="AG38" s="12"/>
      <c r="AH38" s="4"/>
    </row>
    <row r="39" spans="2:34" x14ac:dyDescent="0.25">
      <c r="B39" s="24">
        <v>32</v>
      </c>
      <c r="C39" s="39"/>
      <c r="D39" s="39"/>
      <c r="E39" s="39"/>
      <c r="F39" s="39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2:34" x14ac:dyDescent="0.25">
      <c r="B40" s="26">
        <v>33</v>
      </c>
      <c r="C40" s="38"/>
      <c r="D40" s="38"/>
      <c r="E40" s="38"/>
      <c r="F40" s="38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2:34" x14ac:dyDescent="0.25">
      <c r="B41" s="24">
        <v>34</v>
      </c>
      <c r="C41" s="39"/>
      <c r="D41" s="39"/>
      <c r="E41" s="39" t="s">
        <v>16</v>
      </c>
      <c r="F41" s="39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2:34" x14ac:dyDescent="0.25">
      <c r="B42" s="26">
        <v>35</v>
      </c>
      <c r="C42" s="38">
        <v>0.37009999999999998</v>
      </c>
      <c r="D42" s="38">
        <f>'[1]35'!$D$108</f>
        <v>0.7</v>
      </c>
      <c r="E42" s="38" t="str">
        <f>'[1]35'!$F$108</f>
        <v>-</v>
      </c>
      <c r="F42" s="38"/>
      <c r="S42" s="2"/>
      <c r="T42" s="3" t="s">
        <v>15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2:34" x14ac:dyDescent="0.25">
      <c r="B43" s="24">
        <v>36</v>
      </c>
      <c r="C43" s="39">
        <v>0.37009999999999998</v>
      </c>
      <c r="D43" s="39">
        <f>'[1]36'!$D$108</f>
        <v>0.7</v>
      </c>
      <c r="E43" s="39" t="str">
        <f>'[1]36'!$F$108</f>
        <v>-</v>
      </c>
      <c r="F43" s="39"/>
      <c r="S43" s="2"/>
      <c r="T43" s="4"/>
      <c r="U43" s="8">
        <v>35</v>
      </c>
      <c r="V43" s="8">
        <v>36</v>
      </c>
      <c r="W43" s="8">
        <v>37</v>
      </c>
      <c r="X43" s="8">
        <v>38</v>
      </c>
      <c r="Y43" s="8">
        <v>39</v>
      </c>
      <c r="Z43" s="8">
        <v>40</v>
      </c>
      <c r="AA43" s="8">
        <v>41</v>
      </c>
      <c r="AB43" s="8">
        <v>42</v>
      </c>
      <c r="AC43" s="8">
        <v>43</v>
      </c>
      <c r="AD43" s="8">
        <v>44</v>
      </c>
      <c r="AE43" s="8">
        <v>45</v>
      </c>
      <c r="AF43" s="8">
        <v>46</v>
      </c>
      <c r="AG43" s="8">
        <v>47</v>
      </c>
      <c r="AH43" s="13" t="s">
        <v>4</v>
      </c>
    </row>
    <row r="44" spans="2:34" x14ac:dyDescent="0.25">
      <c r="B44" s="26">
        <v>37</v>
      </c>
      <c r="C44" s="38">
        <v>0.37009999999999998</v>
      </c>
      <c r="D44" s="38">
        <f>'[1]37'!$D$108</f>
        <v>0.65</v>
      </c>
      <c r="E44" s="38" t="str">
        <f>'[1]37'!$F$108</f>
        <v>-</v>
      </c>
      <c r="F44" s="38"/>
      <c r="S44" s="2"/>
      <c r="T44" s="5">
        <v>2016</v>
      </c>
      <c r="U44" s="6"/>
      <c r="V44" s="6">
        <v>1.75</v>
      </c>
      <c r="W44" s="6">
        <v>1.6116666666666666</v>
      </c>
      <c r="X44" s="6">
        <v>1.6116666666666666</v>
      </c>
      <c r="Y44" s="6">
        <v>1.5744444444444445</v>
      </c>
      <c r="Z44" s="9">
        <v>1.5133333333333334</v>
      </c>
      <c r="AA44" s="6">
        <v>1.5455555555555556</v>
      </c>
      <c r="AB44" s="6">
        <v>1.4644444444444444</v>
      </c>
      <c r="AC44" s="6">
        <v>1.5287500000000001</v>
      </c>
      <c r="AD44" s="6">
        <v>1.4</v>
      </c>
      <c r="AE44" s="6"/>
      <c r="AF44" s="6"/>
      <c r="AG44" s="6"/>
      <c r="AH44" s="10">
        <f t="shared" ref="AH44:AH52" si="5">AVERAGE(U44:AG44)</f>
        <v>1.55554012345679</v>
      </c>
    </row>
    <row r="45" spans="2:34" x14ac:dyDescent="0.25">
      <c r="B45" s="24">
        <v>38</v>
      </c>
      <c r="C45" s="39">
        <v>0.37009999999999998</v>
      </c>
      <c r="D45" s="39">
        <f>'[1]38'!$D$108</f>
        <v>0.65</v>
      </c>
      <c r="E45" s="39" t="str">
        <f>'[1]38'!$F$108</f>
        <v>-</v>
      </c>
      <c r="F45" s="39">
        <f>'[1]38'!$G$108</f>
        <v>1.95</v>
      </c>
      <c r="S45" s="2"/>
      <c r="T45" s="5">
        <v>2017</v>
      </c>
      <c r="U45" s="6"/>
      <c r="V45" s="6">
        <v>1.8325</v>
      </c>
      <c r="W45" s="6">
        <v>1.6366666666666667</v>
      </c>
      <c r="X45" s="6"/>
      <c r="Y45" s="6">
        <v>1.7285714285714284</v>
      </c>
      <c r="Z45" s="9">
        <v>1.5815873015873017</v>
      </c>
      <c r="AA45" s="6">
        <v>1.665</v>
      </c>
      <c r="AB45" s="6">
        <v>1.6966666666666665</v>
      </c>
      <c r="AC45" s="6">
        <v>1.8533333333333333</v>
      </c>
      <c r="AD45" s="6">
        <v>1.6216666666666668</v>
      </c>
      <c r="AE45" s="6">
        <v>1.5425</v>
      </c>
      <c r="AF45" s="6"/>
      <c r="AG45" s="6"/>
      <c r="AH45" s="10">
        <f t="shared" si="5"/>
        <v>1.6842768959435626</v>
      </c>
    </row>
    <row r="46" spans="2:34" x14ac:dyDescent="0.25">
      <c r="B46" s="26">
        <v>39</v>
      </c>
      <c r="C46" s="38">
        <v>0.37009999999999998</v>
      </c>
      <c r="D46" s="38">
        <f>'[1]39'!$D$108</f>
        <v>0.7</v>
      </c>
      <c r="E46" s="38" t="str">
        <f>'[1]39'!$F$108</f>
        <v>-</v>
      </c>
      <c r="F46" s="38">
        <f>'[1]39'!$G$108</f>
        <v>2.34</v>
      </c>
      <c r="S46" s="2"/>
      <c r="T46" s="5">
        <v>2018</v>
      </c>
      <c r="U46" s="6"/>
      <c r="V46" s="6"/>
      <c r="W46" s="6"/>
      <c r="X46" s="6"/>
      <c r="Y46" s="6"/>
      <c r="Z46" s="9">
        <v>2.57</v>
      </c>
      <c r="AA46" s="6">
        <v>1.6016666666666666</v>
      </c>
      <c r="AB46" s="6">
        <v>1.6262500000000002</v>
      </c>
      <c r="AC46" s="6">
        <v>1.50125</v>
      </c>
      <c r="AD46" s="6">
        <v>1.6450000000000002</v>
      </c>
      <c r="AE46" s="6">
        <v>1.8</v>
      </c>
      <c r="AF46" s="6"/>
      <c r="AG46" s="6"/>
      <c r="AH46" s="10">
        <f t="shared" si="5"/>
        <v>1.7906944444444448</v>
      </c>
    </row>
    <row r="47" spans="2:34" x14ac:dyDescent="0.25">
      <c r="B47" s="24">
        <v>40</v>
      </c>
      <c r="C47" s="39">
        <v>0.37009999999999998</v>
      </c>
      <c r="D47" s="39">
        <f>'[1]40'!$D$108</f>
        <v>0.7</v>
      </c>
      <c r="E47" s="39" t="str">
        <f>'[1]40'!$F$108</f>
        <v>-</v>
      </c>
      <c r="F47" s="39">
        <f>'[1]40'!$G$108</f>
        <v>2.73</v>
      </c>
      <c r="S47" s="2"/>
      <c r="T47" s="5">
        <v>2019</v>
      </c>
      <c r="U47" s="6"/>
      <c r="V47" s="6"/>
      <c r="W47" s="6"/>
      <c r="X47" s="6">
        <v>1.9</v>
      </c>
      <c r="Y47" s="6">
        <v>1.77</v>
      </c>
      <c r="Z47" s="9">
        <v>1.7260000000000002</v>
      </c>
      <c r="AA47" s="6">
        <v>1.62</v>
      </c>
      <c r="AB47" s="6">
        <v>1.645</v>
      </c>
      <c r="AC47" s="6">
        <v>1.68</v>
      </c>
      <c r="AD47" s="6">
        <v>1.6388888888888888</v>
      </c>
      <c r="AE47" s="6">
        <v>1.6300000000000001</v>
      </c>
      <c r="AF47" s="6"/>
      <c r="AG47" s="6"/>
      <c r="AH47" s="10">
        <f t="shared" si="5"/>
        <v>1.7012361111111112</v>
      </c>
    </row>
    <row r="48" spans="2:34" x14ac:dyDescent="0.25">
      <c r="B48" s="26">
        <v>41</v>
      </c>
      <c r="C48" s="23">
        <v>0.37009999999999998</v>
      </c>
      <c r="D48" s="23">
        <f>'[1]41'!$D$108</f>
        <v>0.7</v>
      </c>
      <c r="E48" s="23" t="str">
        <f>'[1]41'!$F$108</f>
        <v>-</v>
      </c>
      <c r="F48" s="23">
        <f>'[1]41'!$G$108</f>
        <v>2.39</v>
      </c>
      <c r="S48" s="2"/>
      <c r="T48" s="5">
        <v>2020</v>
      </c>
      <c r="U48" s="6"/>
      <c r="V48" s="6"/>
      <c r="W48" s="6"/>
      <c r="X48" s="6">
        <v>2.25</v>
      </c>
      <c r="Y48" s="6">
        <v>2.62</v>
      </c>
      <c r="Z48" s="9">
        <v>2.3333333333333335</v>
      </c>
      <c r="AA48" s="6">
        <v>2.12</v>
      </c>
      <c r="AB48" s="6">
        <v>2.12</v>
      </c>
      <c r="AC48" s="6">
        <v>2.085</v>
      </c>
      <c r="AD48" s="6">
        <v>2.11</v>
      </c>
      <c r="AE48" s="6">
        <v>2.085</v>
      </c>
      <c r="AF48" s="6"/>
      <c r="AG48" s="6"/>
      <c r="AH48" s="10">
        <f t="shared" si="5"/>
        <v>2.215416666666667</v>
      </c>
    </row>
    <row r="49" spans="2:34" x14ac:dyDescent="0.25">
      <c r="B49" s="24">
        <v>42</v>
      </c>
      <c r="C49" s="25">
        <v>0.37009999999999998</v>
      </c>
      <c r="D49" s="25">
        <f>'[1]42'!$D$108</f>
        <v>0.7</v>
      </c>
      <c r="E49" s="25" t="str">
        <f>'[1]42'!$F$108</f>
        <v>-</v>
      </c>
      <c r="F49" s="25">
        <f>'[1]42'!$G$108</f>
        <v>2.21</v>
      </c>
      <c r="S49" s="2"/>
      <c r="T49" s="5">
        <v>2021</v>
      </c>
      <c r="U49" s="6"/>
      <c r="V49" s="6"/>
      <c r="W49" s="6"/>
      <c r="X49" s="6"/>
      <c r="Y49" s="6"/>
      <c r="Z49" s="9">
        <v>2.29</v>
      </c>
      <c r="AA49" s="6"/>
      <c r="AB49" s="6"/>
      <c r="AC49" s="6"/>
      <c r="AD49" s="6"/>
      <c r="AE49" s="6"/>
      <c r="AF49" s="6"/>
      <c r="AG49" s="6"/>
      <c r="AH49" s="10">
        <f t="shared" si="5"/>
        <v>2.29</v>
      </c>
    </row>
    <row r="50" spans="2:34" x14ac:dyDescent="0.25">
      <c r="B50" s="26">
        <v>43</v>
      </c>
      <c r="C50" s="23">
        <v>0.37009999999999998</v>
      </c>
      <c r="D50" s="23">
        <f>'[1]43'!$D$108</f>
        <v>0.7</v>
      </c>
      <c r="E50" s="23" t="str">
        <f>'[1]43'!$F$108</f>
        <v>-</v>
      </c>
      <c r="F50" s="23">
        <f>'[1]43'!$G$108</f>
        <v>2.21</v>
      </c>
      <c r="S50" s="2"/>
      <c r="T50" s="5" t="s">
        <v>9</v>
      </c>
      <c r="U50" s="6"/>
      <c r="V50" s="6">
        <f>MAX(V44:V49)</f>
        <v>1.8325</v>
      </c>
      <c r="W50" s="6">
        <f>MAX(W44:W49)</f>
        <v>1.6366666666666667</v>
      </c>
      <c r="X50" s="6">
        <f t="shared" ref="X50:AE50" si="6">MAX(X44:X49)</f>
        <v>2.25</v>
      </c>
      <c r="Y50" s="6">
        <f t="shared" si="6"/>
        <v>2.62</v>
      </c>
      <c r="Z50" s="6">
        <f t="shared" si="6"/>
        <v>2.57</v>
      </c>
      <c r="AA50" s="6">
        <f t="shared" si="6"/>
        <v>2.12</v>
      </c>
      <c r="AB50" s="6">
        <f t="shared" si="6"/>
        <v>2.12</v>
      </c>
      <c r="AC50" s="6">
        <f t="shared" si="6"/>
        <v>2.085</v>
      </c>
      <c r="AD50" s="6">
        <f t="shared" si="6"/>
        <v>2.11</v>
      </c>
      <c r="AE50" s="6">
        <f t="shared" si="6"/>
        <v>2.085</v>
      </c>
      <c r="AF50" s="6"/>
      <c r="AG50" s="6"/>
      <c r="AH50" s="10">
        <f t="shared" si="5"/>
        <v>2.1429166666666672</v>
      </c>
    </row>
    <row r="51" spans="2:34" x14ac:dyDescent="0.25">
      <c r="B51" s="24">
        <v>44</v>
      </c>
      <c r="C51" s="25">
        <v>0.37009999999999998</v>
      </c>
      <c r="D51" s="25">
        <f>'[1]44'!$D$108</f>
        <v>0.7</v>
      </c>
      <c r="E51" s="25" t="str">
        <f>'[1]44'!$F$108</f>
        <v>-</v>
      </c>
      <c r="F51" s="25">
        <f>'[1]44'!$G$108</f>
        <v>2.25</v>
      </c>
      <c r="S51" s="2"/>
      <c r="T51" s="5" t="s">
        <v>10</v>
      </c>
      <c r="U51" s="6"/>
      <c r="V51" s="6">
        <f>MIN(V44:V49)</f>
        <v>1.75</v>
      </c>
      <c r="W51" s="6">
        <f t="shared" ref="W51:AE51" si="7">MIN(W44:W49)</f>
        <v>1.6116666666666666</v>
      </c>
      <c r="X51" s="6">
        <f t="shared" si="7"/>
        <v>1.6116666666666666</v>
      </c>
      <c r="Y51" s="6">
        <f t="shared" si="7"/>
        <v>1.5744444444444445</v>
      </c>
      <c r="Z51" s="6">
        <f t="shared" si="7"/>
        <v>1.5133333333333334</v>
      </c>
      <c r="AA51" s="6">
        <f t="shared" si="7"/>
        <v>1.5455555555555556</v>
      </c>
      <c r="AB51" s="6">
        <f t="shared" si="7"/>
        <v>1.4644444444444444</v>
      </c>
      <c r="AC51" s="6">
        <f t="shared" si="7"/>
        <v>1.50125</v>
      </c>
      <c r="AD51" s="6">
        <f t="shared" si="7"/>
        <v>1.4</v>
      </c>
      <c r="AE51" s="6">
        <f t="shared" si="7"/>
        <v>1.5425</v>
      </c>
      <c r="AF51" s="6"/>
      <c r="AG51" s="6"/>
      <c r="AH51" s="10">
        <f t="shared" si="5"/>
        <v>1.5514861111111111</v>
      </c>
    </row>
    <row r="52" spans="2:34" x14ac:dyDescent="0.25">
      <c r="B52" s="26">
        <v>45</v>
      </c>
      <c r="C52" s="23">
        <v>0.37009999999999998</v>
      </c>
      <c r="D52" s="23"/>
      <c r="E52" s="23" t="str">
        <f>'[1]45'!$F$108</f>
        <v>-</v>
      </c>
      <c r="F52" s="23"/>
      <c r="S52" s="2"/>
      <c r="T52" s="5" t="s">
        <v>11</v>
      </c>
      <c r="U52" s="6"/>
      <c r="V52" s="6">
        <f>AVERAGE(V44:V49)</f>
        <v>1.79125</v>
      </c>
      <c r="W52" s="6">
        <f t="shared" ref="W52:AE52" si="8">AVERAGE(W44:W49)</f>
        <v>1.6241666666666665</v>
      </c>
      <c r="X52" s="6">
        <f t="shared" si="8"/>
        <v>1.9205555555555556</v>
      </c>
      <c r="Y52" s="6">
        <f t="shared" si="8"/>
        <v>1.9232539682539682</v>
      </c>
      <c r="Z52" s="6">
        <f t="shared" si="8"/>
        <v>2.0023756613756611</v>
      </c>
      <c r="AA52" s="6">
        <f t="shared" si="8"/>
        <v>1.7104444444444447</v>
      </c>
      <c r="AB52" s="6">
        <f t="shared" si="8"/>
        <v>1.7104722222222222</v>
      </c>
      <c r="AC52" s="6">
        <f t="shared" si="8"/>
        <v>1.7296666666666667</v>
      </c>
      <c r="AD52" s="6">
        <f t="shared" si="8"/>
        <v>1.683111111111111</v>
      </c>
      <c r="AE52" s="6">
        <f t="shared" si="8"/>
        <v>1.764375</v>
      </c>
      <c r="AF52" s="6"/>
      <c r="AG52" s="6"/>
      <c r="AH52" s="10">
        <f t="shared" si="5"/>
        <v>1.7859671296296298</v>
      </c>
    </row>
    <row r="53" spans="2:34" x14ac:dyDescent="0.25">
      <c r="B53" s="24">
        <v>46</v>
      </c>
      <c r="C53" s="25"/>
      <c r="D53" s="25"/>
      <c r="E53" s="25" t="s">
        <v>18</v>
      </c>
      <c r="F53" s="25"/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2:34" x14ac:dyDescent="0.25">
      <c r="B54" s="26">
        <v>47</v>
      </c>
      <c r="C54" s="23"/>
      <c r="D54" s="23"/>
      <c r="E54" s="23"/>
      <c r="F54" s="23"/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2:34" x14ac:dyDescent="0.25">
      <c r="B55" s="24">
        <v>48</v>
      </c>
      <c r="C55" s="25"/>
      <c r="D55" s="25"/>
      <c r="E55" s="25"/>
      <c r="F55" s="25"/>
      <c r="S55" s="2"/>
      <c r="T55" s="4"/>
      <c r="U55" s="8">
        <v>35</v>
      </c>
      <c r="V55" s="8">
        <v>36</v>
      </c>
      <c r="W55" s="8">
        <v>37</v>
      </c>
      <c r="X55" s="8">
        <v>38</v>
      </c>
      <c r="Y55" s="8">
        <v>39</v>
      </c>
      <c r="Z55" s="8">
        <v>40</v>
      </c>
      <c r="AA55" s="8">
        <v>41</v>
      </c>
      <c r="AB55" s="8">
        <v>42</v>
      </c>
      <c r="AC55" s="8">
        <v>43</v>
      </c>
      <c r="AD55" s="8">
        <v>44</v>
      </c>
      <c r="AE55" s="8">
        <v>45</v>
      </c>
      <c r="AF55" s="8">
        <v>46</v>
      </c>
      <c r="AG55" s="8">
        <v>47</v>
      </c>
      <c r="AH55" s="4"/>
    </row>
    <row r="56" spans="2:34" x14ac:dyDescent="0.25">
      <c r="B56" s="26">
        <v>49</v>
      </c>
      <c r="C56" s="23"/>
      <c r="D56" s="23"/>
      <c r="E56" s="23"/>
      <c r="F56" s="23"/>
      <c r="S56" s="2"/>
      <c r="T56" s="5" t="s">
        <v>12</v>
      </c>
      <c r="U56" s="6">
        <f t="shared" ref="U56:AE58" si="9">U50</f>
        <v>0</v>
      </c>
      <c r="V56" s="6">
        <f t="shared" si="9"/>
        <v>1.8325</v>
      </c>
      <c r="W56" s="6">
        <f t="shared" si="9"/>
        <v>1.6366666666666667</v>
      </c>
      <c r="X56" s="6">
        <f t="shared" si="9"/>
        <v>2.25</v>
      </c>
      <c r="Y56" s="6">
        <f t="shared" si="9"/>
        <v>2.62</v>
      </c>
      <c r="Z56" s="6">
        <f t="shared" si="9"/>
        <v>2.57</v>
      </c>
      <c r="AA56" s="6">
        <f t="shared" si="9"/>
        <v>2.12</v>
      </c>
      <c r="AB56" s="6">
        <f t="shared" si="9"/>
        <v>2.12</v>
      </c>
      <c r="AC56" s="6">
        <f t="shared" si="9"/>
        <v>2.085</v>
      </c>
      <c r="AD56" s="6">
        <f t="shared" si="9"/>
        <v>2.11</v>
      </c>
      <c r="AE56" s="6">
        <f t="shared" si="9"/>
        <v>2.085</v>
      </c>
      <c r="AF56" s="6"/>
      <c r="AG56" s="6"/>
      <c r="AH56" s="4"/>
    </row>
    <row r="57" spans="2:34" x14ac:dyDescent="0.25">
      <c r="B57" s="24">
        <v>50</v>
      </c>
      <c r="C57" s="25"/>
      <c r="D57" s="25"/>
      <c r="E57" s="25"/>
      <c r="F57" s="25"/>
      <c r="S57" s="2"/>
      <c r="T57" s="5"/>
      <c r="U57" s="6">
        <f t="shared" si="9"/>
        <v>0</v>
      </c>
      <c r="V57" s="6">
        <f t="shared" si="9"/>
        <v>1.75</v>
      </c>
      <c r="W57" s="6">
        <f t="shared" si="9"/>
        <v>1.6116666666666666</v>
      </c>
      <c r="X57" s="6">
        <f t="shared" si="9"/>
        <v>1.6116666666666666</v>
      </c>
      <c r="Y57" s="6">
        <f t="shared" si="9"/>
        <v>1.5744444444444445</v>
      </c>
      <c r="Z57" s="6">
        <f t="shared" si="9"/>
        <v>1.5133333333333334</v>
      </c>
      <c r="AA57" s="6">
        <f t="shared" si="9"/>
        <v>1.5455555555555556</v>
      </c>
      <c r="AB57" s="6">
        <f t="shared" si="9"/>
        <v>1.4644444444444444</v>
      </c>
      <c r="AC57" s="6">
        <f t="shared" si="9"/>
        <v>1.50125</v>
      </c>
      <c r="AD57" s="6">
        <f t="shared" si="9"/>
        <v>1.4</v>
      </c>
      <c r="AE57" s="6">
        <f t="shared" si="9"/>
        <v>1.5425</v>
      </c>
      <c r="AF57" s="6"/>
      <c r="AG57" s="6"/>
      <c r="AH57" s="4"/>
    </row>
    <row r="58" spans="2:34" x14ac:dyDescent="0.25">
      <c r="B58" s="26">
        <v>51</v>
      </c>
      <c r="C58" s="23"/>
      <c r="D58" s="23"/>
      <c r="E58" s="23"/>
      <c r="F58" s="23"/>
      <c r="S58" s="2"/>
      <c r="T58" s="7" t="str">
        <f>T52</f>
        <v>Promedio 2016 - 2021</v>
      </c>
      <c r="U58" s="11">
        <f>U52</f>
        <v>0</v>
      </c>
      <c r="V58" s="11">
        <f t="shared" si="9"/>
        <v>1.79125</v>
      </c>
      <c r="W58" s="11">
        <f t="shared" si="9"/>
        <v>1.6241666666666665</v>
      </c>
      <c r="X58" s="11">
        <f t="shared" si="9"/>
        <v>1.9205555555555556</v>
      </c>
      <c r="Y58" s="11">
        <f t="shared" si="9"/>
        <v>1.9232539682539682</v>
      </c>
      <c r="Z58" s="11">
        <f t="shared" si="9"/>
        <v>2.0023756613756611</v>
      </c>
      <c r="AA58" s="11">
        <f t="shared" si="9"/>
        <v>1.7104444444444447</v>
      </c>
      <c r="AB58" s="11">
        <f t="shared" si="9"/>
        <v>1.7104722222222222</v>
      </c>
      <c r="AC58" s="11">
        <f t="shared" si="9"/>
        <v>1.7296666666666667</v>
      </c>
      <c r="AD58" s="11">
        <f t="shared" si="9"/>
        <v>1.683111111111111</v>
      </c>
      <c r="AE58" s="11">
        <f t="shared" si="9"/>
        <v>1.764375</v>
      </c>
      <c r="AF58" s="11"/>
      <c r="AG58" s="11"/>
      <c r="AH58" s="4"/>
    </row>
    <row r="59" spans="2:34" x14ac:dyDescent="0.25">
      <c r="B59" s="24">
        <v>52</v>
      </c>
      <c r="C59" s="25"/>
      <c r="D59" s="25"/>
      <c r="E59" s="25"/>
      <c r="F59" s="25"/>
      <c r="S59" s="2" t="s">
        <v>8</v>
      </c>
      <c r="T59" s="5">
        <v>2022</v>
      </c>
      <c r="U59" s="12"/>
      <c r="V59" s="12"/>
      <c r="W59" s="12"/>
      <c r="X59" s="12">
        <f>F45</f>
        <v>1.95</v>
      </c>
      <c r="Y59" s="12">
        <f>F46</f>
        <v>2.34</v>
      </c>
      <c r="Z59" s="12">
        <f>F47</f>
        <v>2.73</v>
      </c>
      <c r="AA59" s="12">
        <f>F48</f>
        <v>2.39</v>
      </c>
      <c r="AB59" s="12">
        <f>F49</f>
        <v>2.21</v>
      </c>
      <c r="AC59" s="12">
        <f>F50</f>
        <v>2.21</v>
      </c>
      <c r="AD59" s="12">
        <f>F51</f>
        <v>2.25</v>
      </c>
      <c r="AE59" s="12"/>
      <c r="AF59" s="12"/>
      <c r="AG59" s="12"/>
      <c r="AH59" s="4"/>
    </row>
    <row r="60" spans="2:34" x14ac:dyDescent="0.25">
      <c r="B60" s="27">
        <v>53</v>
      </c>
      <c r="C60" s="28"/>
      <c r="D60" s="28"/>
      <c r="E60" s="28"/>
      <c r="F60" s="28"/>
    </row>
    <row r="61" spans="2:34" ht="15.75" thickBot="1" x14ac:dyDescent="0.3"/>
    <row r="62" spans="2:34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</row>
    <row r="63" spans="2:34" x14ac:dyDescent="0.25">
      <c r="B63" s="36" t="s">
        <v>17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</row>
    <row r="64" spans="2:34" x14ac:dyDescent="0.25">
      <c r="B64" s="36" t="s">
        <v>20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</row>
    <row r="65" spans="2:33" x14ac:dyDescent="0.25">
      <c r="B65" s="3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</row>
    <row r="66" spans="2:33" x14ac:dyDescent="0.25">
      <c r="B66" s="3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40" t="e">
        <f>(D28-C28)/C28</f>
        <v>#DIV/0!</v>
      </c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</row>
    <row r="67" spans="2:33" ht="15.75" thickBot="1" x14ac:dyDescent="0.3">
      <c r="B67" s="3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40" t="e">
        <f t="shared" ref="T67:T83" si="10">(D29-C29)/C29</f>
        <v>#DIV/0!</v>
      </c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</row>
    <row r="68" spans="2:33" x14ac:dyDescent="0.25">
      <c r="T68" s="40" t="e">
        <f t="shared" si="10"/>
        <v>#DIV/0!</v>
      </c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</row>
    <row r="69" spans="2:33" x14ac:dyDescent="0.25">
      <c r="T69" s="40" t="e">
        <f t="shared" si="10"/>
        <v>#DIV/0!</v>
      </c>
    </row>
    <row r="70" spans="2:33" x14ac:dyDescent="0.25">
      <c r="T70" s="40" t="e">
        <f t="shared" si="10"/>
        <v>#DIV/0!</v>
      </c>
    </row>
    <row r="71" spans="2:33" x14ac:dyDescent="0.25">
      <c r="T71" s="40" t="e">
        <f t="shared" si="10"/>
        <v>#DIV/0!</v>
      </c>
    </row>
    <row r="72" spans="2:33" x14ac:dyDescent="0.25">
      <c r="T72" s="40" t="e">
        <f t="shared" si="10"/>
        <v>#DIV/0!</v>
      </c>
    </row>
    <row r="73" spans="2:33" x14ac:dyDescent="0.25">
      <c r="T73" s="40" t="e">
        <f t="shared" si="10"/>
        <v>#DIV/0!</v>
      </c>
    </row>
    <row r="74" spans="2:33" x14ac:dyDescent="0.25">
      <c r="T74" s="40" t="e">
        <f t="shared" si="10"/>
        <v>#DIV/0!</v>
      </c>
    </row>
    <row r="75" spans="2:33" x14ac:dyDescent="0.25">
      <c r="T75" s="40" t="e">
        <f t="shared" si="10"/>
        <v>#DIV/0!</v>
      </c>
    </row>
    <row r="76" spans="2:33" x14ac:dyDescent="0.25">
      <c r="T76" s="40" t="e">
        <f t="shared" si="10"/>
        <v>#DIV/0!</v>
      </c>
    </row>
    <row r="77" spans="2:33" x14ac:dyDescent="0.25">
      <c r="T77" s="40" t="e">
        <f t="shared" si="10"/>
        <v>#DIV/0!</v>
      </c>
    </row>
    <row r="78" spans="2:33" x14ac:dyDescent="0.25">
      <c r="T78" s="40" t="e">
        <f t="shared" si="10"/>
        <v>#DIV/0!</v>
      </c>
    </row>
    <row r="79" spans="2:33" x14ac:dyDescent="0.25">
      <c r="T79" s="40" t="e">
        <f>(D41-C41)/C41</f>
        <v>#DIV/0!</v>
      </c>
    </row>
    <row r="80" spans="2:33" x14ac:dyDescent="0.25">
      <c r="T80" s="40">
        <f>(D42-C42)/C42</f>
        <v>0.89138070791677926</v>
      </c>
    </row>
    <row r="81" spans="20:20" x14ac:dyDescent="0.25">
      <c r="T81" s="40">
        <f t="shared" si="10"/>
        <v>0.89138070791677926</v>
      </c>
    </row>
    <row r="82" spans="20:20" x14ac:dyDescent="0.25">
      <c r="T82" s="40">
        <f t="shared" si="10"/>
        <v>0.75628208592272372</v>
      </c>
    </row>
    <row r="83" spans="20:20" x14ac:dyDescent="0.25">
      <c r="T83" s="40">
        <f t="shared" si="10"/>
        <v>0.75628208592272372</v>
      </c>
    </row>
    <row r="84" spans="20:20" x14ac:dyDescent="0.25">
      <c r="T84" s="40">
        <f>(D46-C46)/C46</f>
        <v>0.89138070791677926</v>
      </c>
    </row>
    <row r="85" spans="20:20" x14ac:dyDescent="0.25">
      <c r="T85" s="40">
        <f t="shared" ref="T85:T88" si="11">(D47-C47)/C47</f>
        <v>0.89138070791677926</v>
      </c>
    </row>
    <row r="86" spans="20:20" x14ac:dyDescent="0.25">
      <c r="T86" s="40">
        <f>(D48-C48)/C48</f>
        <v>0.89138070791677926</v>
      </c>
    </row>
    <row r="87" spans="20:20" x14ac:dyDescent="0.25">
      <c r="T87" s="40">
        <f t="shared" si="11"/>
        <v>0.89138070791677926</v>
      </c>
    </row>
    <row r="88" spans="20:20" x14ac:dyDescent="0.25">
      <c r="T88" s="40">
        <f t="shared" si="11"/>
        <v>0.89138070791677926</v>
      </c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3" orientation="portrait" r:id="rId1"/>
  <ignoredErrors>
    <ignoredError sqref="AH23:AH28 V30:AD31 V50 AH44:AH49 X50:AE50 V51:AE51 V29:AD29 V52:AE5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Pimiento najerano</vt:lpstr>
      <vt:lpstr>'Pimiento najerano'!Área_de_impresión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Jesús Santos Moratinos</cp:lastModifiedBy>
  <cp:lastPrinted>2022-06-06T08:00:39Z</cp:lastPrinted>
  <dcterms:created xsi:type="dcterms:W3CDTF">2020-02-25T07:23:09Z</dcterms:created>
  <dcterms:modified xsi:type="dcterms:W3CDTF">2022-11-22T13:38:55Z</dcterms:modified>
</cp:coreProperties>
</file>