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1\FICHAS PRODUCTOS\"/>
    </mc:Choice>
  </mc:AlternateContent>
  <bookViews>
    <workbookView xWindow="0" yWindow="0" windowWidth="19440" windowHeight="7650"/>
  </bookViews>
  <sheets>
    <sheet name="Ciruela 35_38" sheetId="6" r:id="rId1"/>
    <sheet name="Ciruela 40+" sheetId="8" r:id="rId2"/>
  </sheets>
  <externalReferences>
    <externalReference r:id="rId3"/>
  </externalReferences>
  <definedNames>
    <definedName name="_xlnm.Print_Area" localSheetId="0">'Ciruela 35_38'!$A$1:$N$68</definedName>
    <definedName name="_xlnm.Print_Area" localSheetId="1">'Ciruela 40+'!$A$1:$N$68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8" l="1"/>
  <c r="AA59" i="8" s="1"/>
  <c r="E42" i="8"/>
  <c r="D42" i="8"/>
  <c r="AA38" i="8" s="1"/>
  <c r="F42" i="6"/>
  <c r="AA59" i="6" s="1"/>
  <c r="E42" i="6"/>
  <c r="D42" i="6"/>
  <c r="AA38" i="6" s="1"/>
  <c r="T68" i="8" l="1"/>
  <c r="T69" i="8"/>
  <c r="T70" i="8"/>
  <c r="T71" i="8"/>
  <c r="F41" i="6" l="1"/>
  <c r="Z59" i="6" s="1"/>
  <c r="E41" i="6"/>
  <c r="D41" i="6"/>
  <c r="Z38" i="6" s="1"/>
  <c r="Z59" i="8"/>
  <c r="E41" i="8"/>
  <c r="D41" i="8"/>
  <c r="Z38" i="8" l="1"/>
  <c r="T67" i="8"/>
  <c r="Y59" i="8"/>
  <c r="E40" i="8"/>
  <c r="D40" i="8"/>
  <c r="Y38" i="8" l="1"/>
  <c r="T66" i="8"/>
  <c r="F40" i="6"/>
  <c r="Y59" i="6" s="1"/>
  <c r="E40" i="6"/>
  <c r="D40" i="6"/>
  <c r="T66" i="6" l="1"/>
  <c r="Y38" i="6"/>
  <c r="F39" i="6"/>
  <c r="X59" i="6" s="1"/>
  <c r="E39" i="6"/>
  <c r="D39" i="6"/>
  <c r="X38" i="6" s="1"/>
  <c r="T65" i="6" l="1"/>
  <c r="T67" i="6"/>
  <c r="T68" i="6"/>
  <c r="T69" i="6"/>
  <c r="T70" i="6"/>
  <c r="T71" i="6"/>
  <c r="W29" i="6" l="1"/>
  <c r="W35" i="6" s="1"/>
  <c r="Y52" i="6"/>
  <c r="Y58" i="6" s="1"/>
  <c r="Y51" i="6"/>
  <c r="Y57" i="6" s="1"/>
  <c r="Y50" i="6"/>
  <c r="Y56" i="6" s="1"/>
  <c r="Y31" i="6"/>
  <c r="Y37" i="6" s="1"/>
  <c r="Y30" i="6"/>
  <c r="Y36" i="6" s="1"/>
  <c r="Y29" i="6"/>
  <c r="Y35" i="6" s="1"/>
  <c r="U29" i="6"/>
  <c r="F38" i="6"/>
  <c r="E38" i="6"/>
  <c r="D38" i="6"/>
  <c r="W38" i="6" l="1"/>
  <c r="T64" i="6"/>
  <c r="W59" i="6" l="1"/>
  <c r="T58" i="8" l="1"/>
  <c r="AH52" i="8"/>
  <c r="AH58" i="8" s="1"/>
  <c r="AG52" i="8"/>
  <c r="AG58" i="8" s="1"/>
  <c r="AF52" i="8"/>
  <c r="AF58" i="8" s="1"/>
  <c r="AE52" i="8"/>
  <c r="AE58" i="8" s="1"/>
  <c r="AD52" i="8"/>
  <c r="AD58" i="8" s="1"/>
  <c r="AC52" i="8"/>
  <c r="AC58" i="8" s="1"/>
  <c r="AB52" i="8"/>
  <c r="AB58" i="8" s="1"/>
  <c r="AA52" i="8"/>
  <c r="AA58" i="8" s="1"/>
  <c r="Z52" i="8"/>
  <c r="Z58" i="8" s="1"/>
  <c r="Y52" i="8"/>
  <c r="Y58" i="8" s="1"/>
  <c r="X52" i="8"/>
  <c r="X58" i="8" s="1"/>
  <c r="W52" i="8"/>
  <c r="W58" i="8" s="1"/>
  <c r="V52" i="8"/>
  <c r="V58" i="8" s="1"/>
  <c r="U52" i="8"/>
  <c r="AH51" i="8"/>
  <c r="AH57" i="8" s="1"/>
  <c r="AG51" i="8"/>
  <c r="AG57" i="8" s="1"/>
  <c r="AF51" i="8"/>
  <c r="AF57" i="8" s="1"/>
  <c r="AE51" i="8"/>
  <c r="AE57" i="8" s="1"/>
  <c r="AD51" i="8"/>
  <c r="AD57" i="8" s="1"/>
  <c r="AC51" i="8"/>
  <c r="AC57" i="8" s="1"/>
  <c r="AB51" i="8"/>
  <c r="AB57" i="8" s="1"/>
  <c r="AA51" i="8"/>
  <c r="AA57" i="8" s="1"/>
  <c r="Z51" i="8"/>
  <c r="Z57" i="8" s="1"/>
  <c r="Y51" i="8"/>
  <c r="Y57" i="8" s="1"/>
  <c r="X51" i="8"/>
  <c r="X57" i="8" s="1"/>
  <c r="W51" i="8"/>
  <c r="W57" i="8" s="1"/>
  <c r="V51" i="8"/>
  <c r="V57" i="8" s="1"/>
  <c r="U51" i="8"/>
  <c r="U57" i="8" s="1"/>
  <c r="AH50" i="8"/>
  <c r="AH56" i="8" s="1"/>
  <c r="AG50" i="8"/>
  <c r="AG56" i="8" s="1"/>
  <c r="AF50" i="8"/>
  <c r="AF56" i="8" s="1"/>
  <c r="AE50" i="8"/>
  <c r="AE56" i="8" s="1"/>
  <c r="AD50" i="8"/>
  <c r="AD56" i="8" s="1"/>
  <c r="AC50" i="8"/>
  <c r="AC56" i="8" s="1"/>
  <c r="AB50" i="8"/>
  <c r="AB56" i="8" s="1"/>
  <c r="AA50" i="8"/>
  <c r="AA56" i="8" s="1"/>
  <c r="Z50" i="8"/>
  <c r="Z56" i="8" s="1"/>
  <c r="Y50" i="8"/>
  <c r="Y56" i="8" s="1"/>
  <c r="X50" i="8"/>
  <c r="X56" i="8" s="1"/>
  <c r="W50" i="8"/>
  <c r="W56" i="8" s="1"/>
  <c r="V50" i="8"/>
  <c r="V56" i="8" s="1"/>
  <c r="U50" i="8"/>
  <c r="AI49" i="8"/>
  <c r="AI48" i="8"/>
  <c r="AI47" i="8"/>
  <c r="AI46" i="8"/>
  <c r="AI45" i="8"/>
  <c r="AI44" i="8"/>
  <c r="T37" i="8"/>
  <c r="AE31" i="8"/>
  <c r="AD31" i="8"/>
  <c r="AD37" i="8" s="1"/>
  <c r="AC31" i="8"/>
  <c r="AC37" i="8" s="1"/>
  <c r="AB31" i="8"/>
  <c r="AB37" i="8" s="1"/>
  <c r="AA31" i="8"/>
  <c r="AA37" i="8" s="1"/>
  <c r="Z31" i="8"/>
  <c r="Z37" i="8" s="1"/>
  <c r="Y31" i="8"/>
  <c r="Y37" i="8" s="1"/>
  <c r="X31" i="8"/>
  <c r="X37" i="8" s="1"/>
  <c r="W31" i="8"/>
  <c r="V31" i="8"/>
  <c r="U31" i="8"/>
  <c r="AI31" i="8" s="1"/>
  <c r="AE30" i="8"/>
  <c r="AD30" i="8"/>
  <c r="AD36" i="8" s="1"/>
  <c r="AC30" i="8"/>
  <c r="AC36" i="8" s="1"/>
  <c r="AB30" i="8"/>
  <c r="AB36" i="8" s="1"/>
  <c r="AA30" i="8"/>
  <c r="AA36" i="8" s="1"/>
  <c r="Z30" i="8"/>
  <c r="Z36" i="8" s="1"/>
  <c r="Y30" i="8"/>
  <c r="Y36" i="8" s="1"/>
  <c r="X30" i="8"/>
  <c r="X36" i="8" s="1"/>
  <c r="W30" i="8"/>
  <c r="V30" i="8"/>
  <c r="U30" i="8"/>
  <c r="AE29" i="8"/>
  <c r="AD29" i="8"/>
  <c r="AD35" i="8" s="1"/>
  <c r="AC29" i="8"/>
  <c r="AC35" i="8" s="1"/>
  <c r="AB29" i="8"/>
  <c r="AB35" i="8" s="1"/>
  <c r="AA29" i="8"/>
  <c r="AA35" i="8" s="1"/>
  <c r="Z29" i="8"/>
  <c r="Z35" i="8" s="1"/>
  <c r="Y29" i="8"/>
  <c r="Y35" i="8" s="1"/>
  <c r="X29" i="8"/>
  <c r="X35" i="8" s="1"/>
  <c r="W29" i="8"/>
  <c r="V29" i="8"/>
  <c r="U29" i="8"/>
  <c r="AI28" i="8"/>
  <c r="AI27" i="8"/>
  <c r="AI26" i="8"/>
  <c r="AI25" i="8"/>
  <c r="AI24" i="8"/>
  <c r="AI23" i="8"/>
  <c r="V29" i="6"/>
  <c r="V50" i="6"/>
  <c r="W50" i="6"/>
  <c r="X50" i="6"/>
  <c r="Z50" i="6"/>
  <c r="AA50" i="6"/>
  <c r="AB50" i="6"/>
  <c r="AC50" i="6"/>
  <c r="AD50" i="6"/>
  <c r="AE50" i="6"/>
  <c r="AF50" i="6"/>
  <c r="AF56" i="6" s="1"/>
  <c r="AG50" i="6"/>
  <c r="AG56" i="6" s="1"/>
  <c r="AH50" i="6"/>
  <c r="AH56" i="6" s="1"/>
  <c r="V51" i="6"/>
  <c r="W51" i="6"/>
  <c r="X51" i="6"/>
  <c r="Z51" i="6"/>
  <c r="AA51" i="6"/>
  <c r="AB51" i="6"/>
  <c r="AC51" i="6"/>
  <c r="AD51" i="6"/>
  <c r="AE51" i="6"/>
  <c r="AF51" i="6"/>
  <c r="AF57" i="6" s="1"/>
  <c r="AG51" i="6"/>
  <c r="AG57" i="6" s="1"/>
  <c r="AH51" i="6"/>
  <c r="AH57" i="6" s="1"/>
  <c r="V52" i="6"/>
  <c r="W52" i="6"/>
  <c r="X52" i="6"/>
  <c r="Z52" i="6"/>
  <c r="AA52" i="6"/>
  <c r="AB52" i="6"/>
  <c r="AC52" i="6"/>
  <c r="AD52" i="6"/>
  <c r="AE52" i="6"/>
  <c r="AF52" i="6"/>
  <c r="AF58" i="6" s="1"/>
  <c r="AG52" i="6"/>
  <c r="AG58" i="6" s="1"/>
  <c r="AH52" i="6"/>
  <c r="AH58" i="6" s="1"/>
  <c r="U52" i="6"/>
  <c r="U51" i="6"/>
  <c r="U50" i="6"/>
  <c r="AI50" i="8" l="1"/>
  <c r="AI52" i="8"/>
  <c r="AI30" i="8"/>
  <c r="AI29" i="8"/>
  <c r="AI51" i="8"/>
  <c r="U56" i="8"/>
  <c r="U58" i="8"/>
  <c r="T58" i="6" l="1"/>
  <c r="AE58" i="6"/>
  <c r="AD58" i="6"/>
  <c r="AC58" i="6"/>
  <c r="AB58" i="6"/>
  <c r="AA58" i="6"/>
  <c r="Z58" i="6"/>
  <c r="X58" i="6"/>
  <c r="W58" i="6"/>
  <c r="V58" i="6"/>
  <c r="AE57" i="6"/>
  <c r="AD57" i="6"/>
  <c r="AC57" i="6"/>
  <c r="AB57" i="6"/>
  <c r="AA57" i="6"/>
  <c r="Z57" i="6"/>
  <c r="X57" i="6"/>
  <c r="W57" i="6"/>
  <c r="V57" i="6"/>
  <c r="AE56" i="6"/>
  <c r="AD56" i="6"/>
  <c r="AC56" i="6"/>
  <c r="AB56" i="6"/>
  <c r="AA56" i="6"/>
  <c r="Z56" i="6"/>
  <c r="X56" i="6"/>
  <c r="W56" i="6"/>
  <c r="V56" i="6"/>
  <c r="AI49" i="6"/>
  <c r="AI48" i="6"/>
  <c r="AI47" i="6"/>
  <c r="AI46" i="6"/>
  <c r="AI45" i="6"/>
  <c r="AI44" i="6"/>
  <c r="T37" i="6"/>
  <c r="AE31" i="6"/>
  <c r="AE37" i="6" s="1"/>
  <c r="AD31" i="6"/>
  <c r="AD37" i="6" s="1"/>
  <c r="AC31" i="6"/>
  <c r="AC37" i="6" s="1"/>
  <c r="AB31" i="6"/>
  <c r="AB37" i="6" s="1"/>
  <c r="AA31" i="6"/>
  <c r="AA37" i="6" s="1"/>
  <c r="Z31" i="6"/>
  <c r="Z37" i="6" s="1"/>
  <c r="X31" i="6"/>
  <c r="X37" i="6" s="1"/>
  <c r="W31" i="6"/>
  <c r="W37" i="6" s="1"/>
  <c r="V31" i="6"/>
  <c r="U31" i="6"/>
  <c r="AI31" i="6" s="1"/>
  <c r="AE30" i="6"/>
  <c r="AE36" i="6" s="1"/>
  <c r="AD30" i="6"/>
  <c r="AD36" i="6" s="1"/>
  <c r="AC30" i="6"/>
  <c r="AC36" i="6" s="1"/>
  <c r="AB30" i="6"/>
  <c r="AB36" i="6" s="1"/>
  <c r="AA30" i="6"/>
  <c r="AA36" i="6" s="1"/>
  <c r="Z30" i="6"/>
  <c r="Z36" i="6" s="1"/>
  <c r="X30" i="6"/>
  <c r="X36" i="6" s="1"/>
  <c r="W30" i="6"/>
  <c r="W36" i="6" s="1"/>
  <c r="V30" i="6"/>
  <c r="U30" i="6"/>
  <c r="AE29" i="6"/>
  <c r="AE35" i="6" s="1"/>
  <c r="AD29" i="6"/>
  <c r="AD35" i="6" s="1"/>
  <c r="AC29" i="6"/>
  <c r="AC35" i="6" s="1"/>
  <c r="AB29" i="6"/>
  <c r="AB35" i="6" s="1"/>
  <c r="AA29" i="6"/>
  <c r="AA35" i="6" s="1"/>
  <c r="Z29" i="6"/>
  <c r="Z35" i="6" s="1"/>
  <c r="X29" i="6"/>
  <c r="X35" i="6" s="1"/>
  <c r="AI28" i="6"/>
  <c r="AI27" i="6"/>
  <c r="AI26" i="6"/>
  <c r="AI25" i="6"/>
  <c r="AI24" i="6"/>
  <c r="AI23" i="6"/>
  <c r="AI50" i="6" l="1"/>
  <c r="AI51" i="6"/>
  <c r="AI52" i="6"/>
  <c r="AI29" i="6"/>
  <c r="AI30" i="6"/>
  <c r="U56" i="6"/>
  <c r="U57" i="6"/>
  <c r="U58" i="6"/>
</calcChain>
</file>

<file path=xl/sharedStrings.xml><?xml version="1.0" encoding="utf-8"?>
<sst xmlns="http://schemas.openxmlformats.org/spreadsheetml/2006/main" count="59" uniqueCount="29">
  <si>
    <t>Precio Percibido Agricultor</t>
  </si>
  <si>
    <t>Semana</t>
  </si>
  <si>
    <t>Coste Producción Medio</t>
  </si>
  <si>
    <t>TABLA PARA GRÁFICO DE RANGO</t>
  </si>
  <si>
    <t>Med.</t>
  </si>
  <si>
    <t>Precio Salida Almacén en origen</t>
  </si>
  <si>
    <t>Precio Pagado Consumidor</t>
  </si>
  <si>
    <t>(€/kg)</t>
  </si>
  <si>
    <t>El precio pagado por el conumidor corresponde al precio medio de su categoría.</t>
  </si>
  <si>
    <t>El rango de precios mostrado en la gráfica "Precio Pagado por el Consumidor" corresponde a la media de todos los calibres.</t>
  </si>
  <si>
    <t>Ciruela Reina Claudia. Precios Medios Pagados Consumidor €/kg (Medias ponderadas por cantidades en los distintos calibres)</t>
  </si>
  <si>
    <t>Calibre 35-40</t>
  </si>
  <si>
    <t>FRUTALES. Ciruela Reina Claudia 40+ mm</t>
  </si>
  <si>
    <t>Ciruela Reina Claudia 40+ mm. Precios Percibidos Agricultor. €/kg</t>
  </si>
  <si>
    <t>Calibre 40+</t>
  </si>
  <si>
    <t>Ciruela Reina Claudia 35 - 38 mm. Precios Percibidos Agricultor. €/kg</t>
  </si>
  <si>
    <t>FRUTALES. Ciruela Reina Claudia 35 - 38 mm</t>
  </si>
  <si>
    <t>El coste medio de producción de Ciruela Reina Claudia en La Rioja en el año 2020 se ha calculado en 96,51 €/100 kg para un rendimiento medio de 7.000 kg/ha.</t>
  </si>
  <si>
    <t>Año 2021</t>
  </si>
  <si>
    <t>INICIO DE CAMPAÑA 2021</t>
  </si>
  <si>
    <t>Promedio 2015 - 2020</t>
  </si>
  <si>
    <t>Rango de precios 2015 - 2020</t>
  </si>
  <si>
    <t>Máximo mensual entre 2015 y 2020</t>
  </si>
  <si>
    <t>Mínimo mensual entre 2015 y 2020</t>
  </si>
  <si>
    <t>*</t>
  </si>
  <si>
    <t>FIN DE CAMPAÑA</t>
  </si>
  <si>
    <t>FIN DE CAMPAÑA 2021</t>
  </si>
  <si>
    <t>Durante esta campaña el precio percibido por el agricultor, se ha encontrado de media en un 6,7% por encima de los costes soportados.</t>
  </si>
  <si>
    <t>Durante esta campaña el precio percibido por el agricultor, se ha encontrado de media en un 33% por encima de los costes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</si>
</sst>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8"/>
      <color theme="0"/>
      <name val="Clan Offc Pro Medium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4" fillId="0" borderId="0"/>
    <xf numFmtId="164" fontId="1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3" fillId="0" borderId="0" xfId="0" applyNumberFormat="1" applyFont="1" applyBorder="1" applyAlignment="1">
      <alignment horizontal="right" indent="1"/>
    </xf>
    <xf numFmtId="164" fontId="10" fillId="0" borderId="0" xfId="2" applyFont="1" applyBorder="1" applyAlignment="1">
      <alignment horizontal="righ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35_38'!$T$35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35_38'!$U$34:$AH$34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35_38'!$U$35:$AH$35</c:f>
              <c:numCache>
                <c:formatCode>0.00</c:formatCode>
                <c:ptCount val="14"/>
                <c:pt idx="2">
                  <c:v>1.35</c:v>
                </c:pt>
                <c:pt idx="3">
                  <c:v>1.35</c:v>
                </c:pt>
                <c:pt idx="4">
                  <c:v>1.4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1.1499999999999999</c:v>
                </c:pt>
                <c:pt idx="9">
                  <c:v>1.1499999999999999</c:v>
                </c:pt>
                <c:pt idx="1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35_38'!$T$36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35_38'!$U$34:$AH$34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35_38'!$U$36:$AH$36</c:f>
              <c:numCache>
                <c:formatCode>0.00</c:formatCode>
                <c:ptCount val="14"/>
                <c:pt idx="2">
                  <c:v>1.1000000000000001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20032"/>
        <c:axId val="110221952"/>
      </c:areaChart>
      <c:lineChart>
        <c:grouping val="standard"/>
        <c:varyColors val="0"/>
        <c:ser>
          <c:idx val="2"/>
          <c:order val="2"/>
          <c:tx>
            <c:strRef>
              <c:f>'Ciruela 35_38'!$T$37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35_38'!$U$34:$AH$34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35_38'!$U$37:$AH$37</c:f>
              <c:numCache>
                <c:formatCode>0.00</c:formatCode>
                <c:ptCount val="14"/>
                <c:pt idx="2">
                  <c:v>1.2250000000000001</c:v>
                </c:pt>
                <c:pt idx="3">
                  <c:v>1.1833333333333333</c:v>
                </c:pt>
                <c:pt idx="4">
                  <c:v>1.1875</c:v>
                </c:pt>
                <c:pt idx="5">
                  <c:v>1.1375</c:v>
                </c:pt>
                <c:pt idx="6">
                  <c:v>1.1000000000000001</c:v>
                </c:pt>
                <c:pt idx="7">
                  <c:v>1.05</c:v>
                </c:pt>
                <c:pt idx="8">
                  <c:v>1</c:v>
                </c:pt>
                <c:pt idx="9">
                  <c:v>0.97499999999999998</c:v>
                </c:pt>
                <c:pt idx="10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35_38'!$T$38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35_38'!$U$34:$AH$34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35_38'!$U$38:$AH$38</c:f>
              <c:numCache>
                <c:formatCode>0.00</c:formatCode>
                <c:ptCount val="14"/>
                <c:pt idx="2">
                  <c:v>1.35</c:v>
                </c:pt>
                <c:pt idx="3">
                  <c:v>1.35</c:v>
                </c:pt>
                <c:pt idx="4">
                  <c:v>0.8</c:v>
                </c:pt>
                <c:pt idx="5">
                  <c:v>0.8</c:v>
                </c:pt>
                <c:pt idx="6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36416"/>
        <c:axId val="110237952"/>
      </c:lineChart>
      <c:catAx>
        <c:axId val="11022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0221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0221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0220032"/>
        <c:crosses val="autoZero"/>
        <c:crossBetween val="midCat"/>
      </c:valAx>
      <c:catAx>
        <c:axId val="11023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237952"/>
        <c:crosses val="autoZero"/>
        <c:auto val="0"/>
        <c:lblAlgn val="ctr"/>
        <c:lblOffset val="100"/>
        <c:noMultiLvlLbl val="0"/>
      </c:catAx>
      <c:valAx>
        <c:axId val="11023795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023641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35_38'!$T$56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35_38'!$U$55:$AH$55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35_38'!$U$56:$AH$56</c:f>
              <c:numCache>
                <c:formatCode>0.00</c:formatCode>
                <c:ptCount val="14"/>
                <c:pt idx="0">
                  <c:v>4.5</c:v>
                </c:pt>
                <c:pt idx="1">
                  <c:v>4.1875</c:v>
                </c:pt>
                <c:pt idx="2">
                  <c:v>3.91</c:v>
                </c:pt>
                <c:pt idx="3">
                  <c:v>3.45</c:v>
                </c:pt>
                <c:pt idx="4">
                  <c:v>3.5074999999999998</c:v>
                </c:pt>
                <c:pt idx="5">
                  <c:v>3.1941666666666664</c:v>
                </c:pt>
                <c:pt idx="6">
                  <c:v>3.0588888888888888</c:v>
                </c:pt>
                <c:pt idx="7">
                  <c:v>2.7936363636363635</c:v>
                </c:pt>
                <c:pt idx="8">
                  <c:v>2.9922222222222223</c:v>
                </c:pt>
                <c:pt idx="9">
                  <c:v>2.9922222222222223</c:v>
                </c:pt>
                <c:pt idx="10">
                  <c:v>3.1033333333333335</c:v>
                </c:pt>
                <c:pt idx="11">
                  <c:v>3.1044444444444448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35_38'!$T$57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35_38'!$U$55:$AH$55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35_38'!$U$57:$AH$57</c:f>
              <c:numCache>
                <c:formatCode>0.00</c:formatCode>
                <c:ptCount val="14"/>
                <c:pt idx="0">
                  <c:v>3.5780952380952384</c:v>
                </c:pt>
                <c:pt idx="1">
                  <c:v>2.9488888888888893</c:v>
                </c:pt>
                <c:pt idx="2">
                  <c:v>2.6395833333333329</c:v>
                </c:pt>
                <c:pt idx="3">
                  <c:v>2.3495238095238093</c:v>
                </c:pt>
                <c:pt idx="4">
                  <c:v>2.2730158730158734</c:v>
                </c:pt>
                <c:pt idx="5">
                  <c:v>2.2362499999999996</c:v>
                </c:pt>
                <c:pt idx="6">
                  <c:v>1.9833333333333334</c:v>
                </c:pt>
                <c:pt idx="7">
                  <c:v>2.1505555555555556</c:v>
                </c:pt>
                <c:pt idx="8">
                  <c:v>1.993888888888889</c:v>
                </c:pt>
                <c:pt idx="9">
                  <c:v>2.3266666666666667</c:v>
                </c:pt>
                <c:pt idx="10">
                  <c:v>2.2322222222222226</c:v>
                </c:pt>
                <c:pt idx="11">
                  <c:v>2.09</c:v>
                </c:pt>
                <c:pt idx="12">
                  <c:v>2.2233333333333332</c:v>
                </c:pt>
                <c:pt idx="13">
                  <c:v>2.4950000000000001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31776"/>
        <c:axId val="112333952"/>
      </c:areaChart>
      <c:lineChart>
        <c:grouping val="standard"/>
        <c:varyColors val="0"/>
        <c:ser>
          <c:idx val="2"/>
          <c:order val="2"/>
          <c:tx>
            <c:strRef>
              <c:f>'Ciruela 35_38'!$T$58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35_38'!$U$55:$AH$55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35_38'!$U$58:$AH$58</c:f>
              <c:numCache>
                <c:formatCode>0.00</c:formatCode>
                <c:ptCount val="14"/>
                <c:pt idx="0">
                  <c:v>4.0576190476190472</c:v>
                </c:pt>
                <c:pt idx="1">
                  <c:v>3.4049583333333335</c:v>
                </c:pt>
                <c:pt idx="2">
                  <c:v>3.2154199735449733</c:v>
                </c:pt>
                <c:pt idx="3">
                  <c:v>2.8185288600288598</c:v>
                </c:pt>
                <c:pt idx="4">
                  <c:v>2.8678174603174602</c:v>
                </c:pt>
                <c:pt idx="5">
                  <c:v>2.697456349206349</c:v>
                </c:pt>
                <c:pt idx="6">
                  <c:v>2.5331132756132755</c:v>
                </c:pt>
                <c:pt idx="7">
                  <c:v>2.6364473304473304</c:v>
                </c:pt>
                <c:pt idx="8">
                  <c:v>2.6672857142857143</c:v>
                </c:pt>
                <c:pt idx="9">
                  <c:v>2.7127380952380955</c:v>
                </c:pt>
                <c:pt idx="10">
                  <c:v>2.7221880341880342</c:v>
                </c:pt>
                <c:pt idx="11">
                  <c:v>2.6487269841269843</c:v>
                </c:pt>
                <c:pt idx="12">
                  <c:v>2.7347179487179485</c:v>
                </c:pt>
                <c:pt idx="13">
                  <c:v>2.8223611111111118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35_38'!$T$59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35_38'!$U$55:$AH$55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35_38'!$U$59:$AH$59</c:f>
              <c:numCache>
                <c:formatCode>0.00</c:formatCode>
                <c:ptCount val="14"/>
                <c:pt idx="2">
                  <c:v>3.91</c:v>
                </c:pt>
                <c:pt idx="3">
                  <c:v>3.93</c:v>
                </c:pt>
                <c:pt idx="4">
                  <c:v>3.4</c:v>
                </c:pt>
                <c:pt idx="5">
                  <c:v>3.29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35872"/>
        <c:axId val="112337664"/>
      </c:lineChart>
      <c:catAx>
        <c:axId val="1123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333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333952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331776"/>
        <c:crosses val="autoZero"/>
        <c:crossBetween val="midCat"/>
      </c:valAx>
      <c:catAx>
        <c:axId val="11233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337664"/>
        <c:crosses val="autoZero"/>
        <c:auto val="0"/>
        <c:lblAlgn val="ctr"/>
        <c:lblOffset val="100"/>
        <c:noMultiLvlLbl val="0"/>
      </c:catAx>
      <c:valAx>
        <c:axId val="11233766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233587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1"/>
          <c:order val="0"/>
          <c:tx>
            <c:strRef>
              <c:f>'Ciruela 35_38'!$C$6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'Ciruela 35_38'!$B$36:$B$49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35_38'!$C$36:$C$49</c:f>
              <c:numCache>
                <c:formatCode>#,##0.00</c:formatCode>
                <c:ptCount val="14"/>
                <c:pt idx="2">
                  <c:v>0.96509999999999996</c:v>
                </c:pt>
                <c:pt idx="3">
                  <c:v>0.96509999999999996</c:v>
                </c:pt>
                <c:pt idx="4">
                  <c:v>0.96509999999999996</c:v>
                </c:pt>
                <c:pt idx="5">
                  <c:v>0.96509999999999996</c:v>
                </c:pt>
                <c:pt idx="6">
                  <c:v>0.96509999999999996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1"/>
          <c:tx>
            <c:strRef>
              <c:f>'Ciruela 35_38'!$D$6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/>
                </a:solidFill>
              </a:ln>
            </c:spPr>
          </c:marker>
          <c:cat>
            <c:numRef>
              <c:f>'Ciruela 35_38'!$B$36:$B$49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35_38'!$D$36:$D$49</c:f>
              <c:numCache>
                <c:formatCode>#,##0.00</c:formatCode>
                <c:ptCount val="14"/>
                <c:pt idx="2">
                  <c:v>1.35</c:v>
                </c:pt>
                <c:pt idx="3">
                  <c:v>1.35</c:v>
                </c:pt>
                <c:pt idx="4">
                  <c:v>0.8</c:v>
                </c:pt>
                <c:pt idx="5">
                  <c:v>0.8</c:v>
                </c:pt>
                <c:pt idx="6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ser>
          <c:idx val="3"/>
          <c:order val="2"/>
          <c:tx>
            <c:strRef>
              <c:f>'Ciruela 35_38'!$F$6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chemeClr val="accent6"/>
                </a:solidFill>
              </a:ln>
            </c:spPr>
          </c:marker>
          <c:cat>
            <c:numRef>
              <c:f>'Ciruela 35_38'!$B$36:$B$49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35_38'!$F$36:$F$49</c:f>
              <c:numCache>
                <c:formatCode>#,##0.00</c:formatCode>
                <c:ptCount val="14"/>
                <c:pt idx="2">
                  <c:v>3.91</c:v>
                </c:pt>
                <c:pt idx="3">
                  <c:v>3.93</c:v>
                </c:pt>
                <c:pt idx="4">
                  <c:v>3.4</c:v>
                </c:pt>
                <c:pt idx="5">
                  <c:v>3.29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6-4AC6-8DBB-9691ECE98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389120"/>
        <c:axId val="112391296"/>
      </c:lineChart>
      <c:catAx>
        <c:axId val="1123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2391296"/>
        <c:crosses val="autoZero"/>
        <c:auto val="1"/>
        <c:lblAlgn val="ctr"/>
        <c:lblOffset val="100"/>
        <c:noMultiLvlLbl val="0"/>
      </c:catAx>
      <c:valAx>
        <c:axId val="11239129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2389120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0643140589569161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40+'!$T$35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40+'!$U$34:$AH$34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40+'!$U$35:$AH$35</c:f>
              <c:numCache>
                <c:formatCode>0.00</c:formatCode>
                <c:ptCount val="14"/>
                <c:pt idx="3">
                  <c:v>1.95</c:v>
                </c:pt>
                <c:pt idx="4">
                  <c:v>1.95</c:v>
                </c:pt>
                <c:pt idx="5">
                  <c:v>1.8</c:v>
                </c:pt>
                <c:pt idx="6">
                  <c:v>1.8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40+'!$T$36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40+'!$U$34:$AH$34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40+'!$U$36:$AH$36</c:f>
              <c:numCache>
                <c:formatCode>0.00</c:formatCode>
                <c:ptCount val="14"/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51840"/>
        <c:axId val="111658112"/>
      </c:areaChart>
      <c:lineChart>
        <c:grouping val="standard"/>
        <c:varyColors val="0"/>
        <c:ser>
          <c:idx val="2"/>
          <c:order val="2"/>
          <c:tx>
            <c:strRef>
              <c:f>'Ciruela 40+'!$T$37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40+'!$U$34:$AH$34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40+'!$U$37:$AH$37</c:f>
              <c:numCache>
                <c:formatCode>0.00</c:formatCode>
                <c:ptCount val="14"/>
                <c:pt idx="3">
                  <c:v>1.625</c:v>
                </c:pt>
                <c:pt idx="4">
                  <c:v>1.65</c:v>
                </c:pt>
                <c:pt idx="5">
                  <c:v>1.5874999999999999</c:v>
                </c:pt>
                <c:pt idx="6">
                  <c:v>1.5625</c:v>
                </c:pt>
                <c:pt idx="7">
                  <c:v>1.4166666666666667</c:v>
                </c:pt>
                <c:pt idx="8">
                  <c:v>1.425</c:v>
                </c:pt>
                <c:pt idx="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40+'!$T$38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40+'!$U$34:$AH$34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40+'!$U$38:$AH$38</c:f>
              <c:numCache>
                <c:formatCode>0.00</c:formatCode>
                <c:ptCount val="14"/>
                <c:pt idx="4">
                  <c:v>1.25</c:v>
                </c:pt>
                <c:pt idx="5">
                  <c:v>1.25</c:v>
                </c:pt>
                <c:pt idx="6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60032"/>
        <c:axId val="111670016"/>
      </c:lineChart>
      <c:catAx>
        <c:axId val="1116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1658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6581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1651840"/>
        <c:crosses val="autoZero"/>
        <c:crossBetween val="midCat"/>
      </c:valAx>
      <c:catAx>
        <c:axId val="11166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670016"/>
        <c:crosses val="autoZero"/>
        <c:auto val="0"/>
        <c:lblAlgn val="ctr"/>
        <c:lblOffset val="100"/>
        <c:noMultiLvlLbl val="0"/>
      </c:catAx>
      <c:valAx>
        <c:axId val="11167001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166003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'Ciruela 40+'!$T$56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numRef>
              <c:f>'Ciruela 40+'!$U$55:$AH$55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40+'!$U$56:$AH$56</c:f>
              <c:numCache>
                <c:formatCode>0.00</c:formatCode>
                <c:ptCount val="14"/>
                <c:pt idx="0">
                  <c:v>4.5</c:v>
                </c:pt>
                <c:pt idx="1">
                  <c:v>4.1875</c:v>
                </c:pt>
                <c:pt idx="2">
                  <c:v>3.6944444444444446</c:v>
                </c:pt>
                <c:pt idx="3">
                  <c:v>5.25</c:v>
                </c:pt>
                <c:pt idx="4">
                  <c:v>5.25</c:v>
                </c:pt>
                <c:pt idx="5">
                  <c:v>5.12</c:v>
                </c:pt>
                <c:pt idx="6">
                  <c:v>5.12</c:v>
                </c:pt>
                <c:pt idx="7">
                  <c:v>5.04</c:v>
                </c:pt>
                <c:pt idx="8">
                  <c:v>2.9922222222222223</c:v>
                </c:pt>
                <c:pt idx="9">
                  <c:v>2.9922222222222223</c:v>
                </c:pt>
                <c:pt idx="10">
                  <c:v>3.1033333333333335</c:v>
                </c:pt>
                <c:pt idx="11">
                  <c:v>3.1044444444444448</c:v>
                </c:pt>
                <c:pt idx="12">
                  <c:v>3.0590000000000002</c:v>
                </c:pt>
                <c:pt idx="13">
                  <c:v>3.1187500000000004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'Ciruela 40+'!$T$57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numRef>
              <c:f>'Ciruela 40+'!$U$55:$AH$55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40+'!$U$57:$AH$57</c:f>
              <c:numCache>
                <c:formatCode>0.00</c:formatCode>
                <c:ptCount val="14"/>
                <c:pt idx="0">
                  <c:v>3.5780952380952384</c:v>
                </c:pt>
                <c:pt idx="1">
                  <c:v>2.9488888888888893</c:v>
                </c:pt>
                <c:pt idx="2">
                  <c:v>2.6395833333333329</c:v>
                </c:pt>
                <c:pt idx="3">
                  <c:v>2.3495238095238093</c:v>
                </c:pt>
                <c:pt idx="4">
                  <c:v>2.2730158730158734</c:v>
                </c:pt>
                <c:pt idx="5">
                  <c:v>2.2362499999999996</c:v>
                </c:pt>
                <c:pt idx="6">
                  <c:v>1.9833333333333334</c:v>
                </c:pt>
                <c:pt idx="7">
                  <c:v>2.1505555555555556</c:v>
                </c:pt>
                <c:pt idx="8">
                  <c:v>1.993888888888889</c:v>
                </c:pt>
                <c:pt idx="9">
                  <c:v>2.3266666666666667</c:v>
                </c:pt>
                <c:pt idx="10">
                  <c:v>2.2322222222222226</c:v>
                </c:pt>
                <c:pt idx="11">
                  <c:v>2.09</c:v>
                </c:pt>
                <c:pt idx="12">
                  <c:v>2.2233333333333332</c:v>
                </c:pt>
                <c:pt idx="13">
                  <c:v>2.4950000000000001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55104"/>
        <c:axId val="111857024"/>
      </c:areaChart>
      <c:lineChart>
        <c:grouping val="standard"/>
        <c:varyColors val="0"/>
        <c:ser>
          <c:idx val="2"/>
          <c:order val="2"/>
          <c:tx>
            <c:strRef>
              <c:f>'Ciruela 40+'!$T$58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numRef>
              <c:f>'Ciruela 40+'!$U$55:$AH$55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40+'!$U$58:$AH$58</c:f>
              <c:numCache>
                <c:formatCode>0.00</c:formatCode>
                <c:ptCount val="14"/>
                <c:pt idx="0">
                  <c:v>4.0576190476190472</c:v>
                </c:pt>
                <c:pt idx="1">
                  <c:v>3.4049583333333335</c:v>
                </c:pt>
                <c:pt idx="2">
                  <c:v>3.0765039682539679</c:v>
                </c:pt>
                <c:pt idx="3">
                  <c:v>3.2237740500240499</c:v>
                </c:pt>
                <c:pt idx="4">
                  <c:v>3.2648478835978838</c:v>
                </c:pt>
                <c:pt idx="5">
                  <c:v>3.1012136243386244</c:v>
                </c:pt>
                <c:pt idx="6">
                  <c:v>3.0504906204906206</c:v>
                </c:pt>
                <c:pt idx="7">
                  <c:v>3.037039442039442</c:v>
                </c:pt>
                <c:pt idx="8">
                  <c:v>2.6672857142857143</c:v>
                </c:pt>
                <c:pt idx="9">
                  <c:v>2.7127380952380955</c:v>
                </c:pt>
                <c:pt idx="10">
                  <c:v>2.7221880341880342</c:v>
                </c:pt>
                <c:pt idx="11">
                  <c:v>2.6487269841269843</c:v>
                </c:pt>
                <c:pt idx="12">
                  <c:v>2.7347179487179485</c:v>
                </c:pt>
                <c:pt idx="13">
                  <c:v>2.8223611111111118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'Ciruela 40+'!$T$59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numRef>
              <c:f>'Ciruela 40+'!$U$55:$AH$55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40+'!$U$59:$AH$59</c:f>
              <c:numCache>
                <c:formatCode>0.00</c:formatCode>
                <c:ptCount val="14"/>
                <c:pt idx="4">
                  <c:v>0</c:v>
                </c:pt>
                <c:pt idx="5">
                  <c:v>0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67392"/>
        <c:axId val="111868928"/>
      </c:lineChart>
      <c:catAx>
        <c:axId val="1118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1857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857024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1855104"/>
        <c:crosses val="autoZero"/>
        <c:crossBetween val="midCat"/>
      </c:valAx>
      <c:catAx>
        <c:axId val="111867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868928"/>
        <c:crosses val="autoZero"/>
        <c:auto val="0"/>
        <c:lblAlgn val="ctr"/>
        <c:lblOffset val="100"/>
        <c:noMultiLvlLbl val="0"/>
      </c:catAx>
      <c:valAx>
        <c:axId val="11186892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186739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2"/>
          <c:order val="0"/>
          <c:tx>
            <c:strRef>
              <c:f>'Ciruela 40+'!$C$6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'Ciruela 40+'!$B$36:$B$49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40+'!$C$36:$C$49</c:f>
              <c:numCache>
                <c:formatCode>#,##0.00</c:formatCode>
                <c:ptCount val="14"/>
                <c:pt idx="4">
                  <c:v>0.96509999999999996</c:v>
                </c:pt>
                <c:pt idx="5">
                  <c:v>0.96509999999999996</c:v>
                </c:pt>
                <c:pt idx="6">
                  <c:v>0.96509999999999996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ser>
          <c:idx val="3"/>
          <c:order val="1"/>
          <c:tx>
            <c:strRef>
              <c:f>'Ciruela 40+'!$D$6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numRef>
              <c:f>'Ciruela 40+'!$B$36:$B$49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40+'!$D$36:$D$49</c:f>
              <c:numCache>
                <c:formatCode>#,##0.00</c:formatCode>
                <c:ptCount val="14"/>
                <c:pt idx="4">
                  <c:v>1.25</c:v>
                </c:pt>
                <c:pt idx="5">
                  <c:v>1.25</c:v>
                </c:pt>
                <c:pt idx="6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E-4949-B4A3-3657977700BA}"/>
            </c:ext>
          </c:extLst>
        </c:ser>
        <c:ser>
          <c:idx val="0"/>
          <c:order val="2"/>
          <c:tx>
            <c:strRef>
              <c:f>'Ciruela 40+'!$F$6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chemeClr val="accent6"/>
                </a:solidFill>
              </a:ln>
            </c:spPr>
          </c:marker>
          <c:cat>
            <c:numRef>
              <c:f>'Ciruela 40+'!$B$36:$B$49</c:f>
              <c:numCache>
                <c:formatCode>General</c:formatCode>
                <c:ptCount val="1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</c:numCache>
            </c:numRef>
          </c:cat>
          <c:val>
            <c:numRef>
              <c:f>'Ciruela 40+'!$F$36:$F$49</c:f>
              <c:numCache>
                <c:formatCode>#,##0.00</c:formatCode>
                <c:ptCount val="14"/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E-4949-B4A3-365797770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05792"/>
        <c:axId val="111763456"/>
      </c:lineChart>
      <c:catAx>
        <c:axId val="10990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1763456"/>
        <c:crosses val="autoZero"/>
        <c:auto val="1"/>
        <c:lblAlgn val="ctr"/>
        <c:lblOffset val="100"/>
        <c:noMultiLvlLbl val="0"/>
      </c:catAx>
      <c:valAx>
        <c:axId val="11176345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0990579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0643140589569161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Hoja2"/>
      <sheetName val="Hoja1"/>
    </sheetNames>
    <sheetDataSet>
      <sheetData sheetId="0">
        <row r="83">
          <cell r="G83">
            <v>3.6150000000000002</v>
          </cell>
        </row>
      </sheetData>
      <sheetData sheetId="1">
        <row r="83">
          <cell r="G83">
            <v>3.81</v>
          </cell>
        </row>
      </sheetData>
      <sheetData sheetId="2">
        <row r="83">
          <cell r="G83">
            <v>3.77</v>
          </cell>
        </row>
      </sheetData>
      <sheetData sheetId="3">
        <row r="83">
          <cell r="G83">
            <v>4.085</v>
          </cell>
        </row>
      </sheetData>
      <sheetData sheetId="4">
        <row r="83">
          <cell r="G83">
            <v>3.4</v>
          </cell>
        </row>
      </sheetData>
      <sheetData sheetId="5">
        <row r="83">
          <cell r="D83">
            <v>1.1499999999999999</v>
          </cell>
        </row>
      </sheetData>
      <sheetData sheetId="6">
        <row r="83">
          <cell r="D83">
            <v>1</v>
          </cell>
        </row>
      </sheetData>
      <sheetData sheetId="7">
        <row r="83">
          <cell r="D83">
            <v>0.95</v>
          </cell>
        </row>
      </sheetData>
      <sheetData sheetId="8">
        <row r="83">
          <cell r="D83">
            <v>0.95</v>
          </cell>
        </row>
      </sheetData>
      <sheetData sheetId="9">
        <row r="83">
          <cell r="D83">
            <v>0.95</v>
          </cell>
        </row>
      </sheetData>
      <sheetData sheetId="10">
        <row r="83">
          <cell r="D83">
            <v>0.95</v>
          </cell>
        </row>
      </sheetData>
      <sheetData sheetId="11">
        <row r="83">
          <cell r="D83">
            <v>0.875</v>
          </cell>
        </row>
      </sheetData>
      <sheetData sheetId="12">
        <row r="83">
          <cell r="D83">
            <v>0.75</v>
          </cell>
        </row>
      </sheetData>
      <sheetData sheetId="13">
        <row r="83">
          <cell r="D83">
            <v>0.75</v>
          </cell>
        </row>
      </sheetData>
      <sheetData sheetId="14">
        <row r="83">
          <cell r="D83">
            <v>0.75</v>
          </cell>
        </row>
      </sheetData>
      <sheetData sheetId="15">
        <row r="83">
          <cell r="D83">
            <v>0.75</v>
          </cell>
        </row>
      </sheetData>
      <sheetData sheetId="16">
        <row r="83">
          <cell r="D83">
            <v>0.7</v>
          </cell>
        </row>
      </sheetData>
      <sheetData sheetId="17">
        <row r="83">
          <cell r="D83">
            <v>0.67500000000000004</v>
          </cell>
        </row>
      </sheetData>
      <sheetData sheetId="18">
        <row r="83">
          <cell r="D83">
            <v>0.68499999999999994</v>
          </cell>
        </row>
      </sheetData>
      <sheetData sheetId="19">
        <row r="83">
          <cell r="D83">
            <v>0.60499999999999998</v>
          </cell>
        </row>
      </sheetData>
      <sheetData sheetId="20">
        <row r="83">
          <cell r="D83">
            <v>0.6</v>
          </cell>
        </row>
      </sheetData>
      <sheetData sheetId="21">
        <row r="83">
          <cell r="D83">
            <v>0.6</v>
          </cell>
        </row>
      </sheetData>
      <sheetData sheetId="22">
        <row r="83">
          <cell r="G83">
            <v>1.0024999999999999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151">
          <cell r="D151">
            <v>1.35</v>
          </cell>
          <cell r="F151" t="str">
            <v>-</v>
          </cell>
          <cell r="G151">
            <v>3.91</v>
          </cell>
        </row>
      </sheetData>
      <sheetData sheetId="31">
        <row r="151">
          <cell r="D151">
            <v>1.35</v>
          </cell>
          <cell r="F151" t="str">
            <v>-</v>
          </cell>
          <cell r="G151">
            <v>3.93</v>
          </cell>
        </row>
      </sheetData>
      <sheetData sheetId="32">
        <row r="151">
          <cell r="D151">
            <v>0.8</v>
          </cell>
          <cell r="F151" t="str">
            <v>-</v>
          </cell>
          <cell r="G151">
            <v>3.4</v>
          </cell>
        </row>
        <row r="152">
          <cell r="D152">
            <v>1.25</v>
          </cell>
          <cell r="F152" t="str">
            <v>-</v>
          </cell>
        </row>
      </sheetData>
      <sheetData sheetId="33">
        <row r="151">
          <cell r="D151">
            <v>0.8</v>
          </cell>
          <cell r="F151" t="str">
            <v>-</v>
          </cell>
          <cell r="G151">
            <v>3.29</v>
          </cell>
        </row>
        <row r="152">
          <cell r="D152">
            <v>1.25</v>
          </cell>
          <cell r="F152" t="str">
            <v>-</v>
          </cell>
        </row>
      </sheetData>
      <sheetData sheetId="34">
        <row r="151">
          <cell r="D151">
            <v>0.85</v>
          </cell>
          <cell r="F151" t="str">
            <v>-</v>
          </cell>
          <cell r="G151">
            <v>3</v>
          </cell>
        </row>
        <row r="152">
          <cell r="D152">
            <v>1.35</v>
          </cell>
          <cell r="F152" t="str">
            <v>-</v>
          </cell>
          <cell r="G152">
            <v>3.6</v>
          </cell>
        </row>
      </sheetData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3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6" width="11.42578125" customWidth="1"/>
  </cols>
  <sheetData>
    <row r="1" spans="1:35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5" ht="3" customHeight="1" x14ac:dyDescent="0.25">
      <c r="M2" s="21"/>
      <c r="N2" s="21"/>
    </row>
    <row r="3" spans="1:35" ht="36.75" customHeight="1" x14ac:dyDescent="0.25">
      <c r="A3" s="41" t="s">
        <v>16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18</v>
      </c>
      <c r="N3" s="30"/>
    </row>
    <row r="6" spans="1:35" ht="42" customHeight="1" x14ac:dyDescent="0.25">
      <c r="B6" s="42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5" x14ac:dyDescent="0.25">
      <c r="B7" s="42"/>
      <c r="C7" s="43" t="s">
        <v>7</v>
      </c>
      <c r="D7" s="43"/>
      <c r="E7" s="43"/>
      <c r="F7" s="44"/>
    </row>
    <row r="8" spans="1:35" x14ac:dyDescent="0.25">
      <c r="B8" s="22">
        <v>1</v>
      </c>
      <c r="C8" s="23"/>
      <c r="D8" s="23"/>
      <c r="E8" s="23"/>
      <c r="F8" s="23"/>
    </row>
    <row r="9" spans="1:35" x14ac:dyDescent="0.25">
      <c r="B9" s="24">
        <v>2</v>
      </c>
      <c r="C9" s="25"/>
      <c r="D9" s="25"/>
      <c r="E9" s="25"/>
      <c r="F9" s="25"/>
    </row>
    <row r="10" spans="1:35" x14ac:dyDescent="0.25">
      <c r="B10" s="26">
        <v>3</v>
      </c>
      <c r="C10" s="23"/>
      <c r="D10" s="23"/>
      <c r="E10" s="23"/>
      <c r="F10" s="23"/>
    </row>
    <row r="11" spans="1:35" x14ac:dyDescent="0.25">
      <c r="B11" s="24">
        <v>4</v>
      </c>
      <c r="C11" s="25"/>
      <c r="D11" s="25"/>
      <c r="E11" s="25"/>
      <c r="F11" s="25"/>
    </row>
    <row r="12" spans="1:35" x14ac:dyDescent="0.25">
      <c r="B12" s="26">
        <v>5</v>
      </c>
      <c r="C12" s="23"/>
      <c r="D12" s="23"/>
      <c r="E12" s="23"/>
      <c r="F12" s="23"/>
    </row>
    <row r="13" spans="1:35" x14ac:dyDescent="0.25">
      <c r="B13" s="24">
        <v>6</v>
      </c>
      <c r="C13" s="25"/>
      <c r="D13" s="25"/>
      <c r="E13" s="25"/>
      <c r="F13" s="25"/>
    </row>
    <row r="14" spans="1:35" x14ac:dyDescent="0.25">
      <c r="B14" s="26">
        <v>7</v>
      </c>
      <c r="C14" s="23"/>
      <c r="D14" s="23"/>
      <c r="E14" s="23"/>
      <c r="F14" s="23"/>
    </row>
    <row r="15" spans="1:35" x14ac:dyDescent="0.25">
      <c r="B15" s="24">
        <v>8</v>
      </c>
      <c r="C15" s="25"/>
      <c r="D15" s="25"/>
      <c r="E15" s="25"/>
      <c r="F15" s="25"/>
    </row>
    <row r="16" spans="1:35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5">
      <c r="B21" s="24">
        <v>14</v>
      </c>
      <c r="C21" s="25"/>
      <c r="D21" s="25"/>
      <c r="E21" s="25"/>
      <c r="F21" s="25"/>
      <c r="S21" s="2"/>
      <c r="T21" s="3" t="s">
        <v>15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2"/>
    </row>
    <row r="22" spans="2:35" x14ac:dyDescent="0.25">
      <c r="B22" s="26">
        <v>15</v>
      </c>
      <c r="C22" s="23"/>
      <c r="D22" s="23"/>
      <c r="E22" s="23"/>
      <c r="F22" s="23"/>
      <c r="S22" s="2"/>
      <c r="T22" s="4"/>
      <c r="U22" s="8">
        <v>29</v>
      </c>
      <c r="V22" s="8">
        <v>30</v>
      </c>
      <c r="W22" s="8">
        <v>31</v>
      </c>
      <c r="X22" s="8">
        <v>32</v>
      </c>
      <c r="Y22" s="8">
        <v>33</v>
      </c>
      <c r="Z22" s="8">
        <v>34</v>
      </c>
      <c r="AA22" s="8">
        <v>35</v>
      </c>
      <c r="AB22" s="8">
        <v>36</v>
      </c>
      <c r="AC22" s="8">
        <v>37</v>
      </c>
      <c r="AD22" s="8">
        <v>38</v>
      </c>
      <c r="AE22" s="8">
        <v>39</v>
      </c>
      <c r="AF22" s="8">
        <v>40</v>
      </c>
      <c r="AG22" s="8">
        <v>41</v>
      </c>
      <c r="AH22" s="8">
        <v>42</v>
      </c>
      <c r="AI22" s="8" t="s">
        <v>4</v>
      </c>
    </row>
    <row r="23" spans="2:35" x14ac:dyDescent="0.25">
      <c r="B23" s="24">
        <v>16</v>
      </c>
      <c r="C23" s="25"/>
      <c r="D23" s="25"/>
      <c r="E23" s="25"/>
      <c r="F23" s="25"/>
      <c r="S23" s="2"/>
      <c r="T23" s="5">
        <v>2015</v>
      </c>
      <c r="U23" s="6"/>
      <c r="V23" s="6"/>
      <c r="W23" s="6">
        <v>1.1000000000000001</v>
      </c>
      <c r="X23" s="6">
        <v>0.9</v>
      </c>
      <c r="Y23" s="6">
        <v>0.9</v>
      </c>
      <c r="Z23" s="9">
        <v>0.9</v>
      </c>
      <c r="AA23" s="6">
        <v>0.9</v>
      </c>
      <c r="AB23" s="6">
        <v>0.8</v>
      </c>
      <c r="AC23" s="6">
        <v>0.8</v>
      </c>
      <c r="AD23" s="6">
        <v>0.8</v>
      </c>
      <c r="AE23" s="6">
        <v>0.75</v>
      </c>
      <c r="AF23" s="6"/>
      <c r="AG23" s="6"/>
      <c r="AH23" s="6"/>
      <c r="AI23" s="10">
        <f>AVERAGE(U23:AH23)</f>
        <v>0.87222222222222223</v>
      </c>
    </row>
    <row r="24" spans="2:35" x14ac:dyDescent="0.25">
      <c r="B24" s="26">
        <v>17</v>
      </c>
      <c r="C24" s="23"/>
      <c r="D24" s="23"/>
      <c r="E24" s="23"/>
      <c r="F24" s="23"/>
      <c r="S24" s="2"/>
      <c r="T24" s="5">
        <v>2016</v>
      </c>
      <c r="U24" s="6"/>
      <c r="V24" s="6"/>
      <c r="W24" s="6"/>
      <c r="X24" s="6">
        <v>1.35</v>
      </c>
      <c r="Y24" s="6">
        <v>1.4</v>
      </c>
      <c r="Z24" s="9">
        <v>1.2</v>
      </c>
      <c r="AA24" s="6">
        <v>1.2</v>
      </c>
      <c r="AB24" s="6">
        <v>1.2</v>
      </c>
      <c r="AC24" s="6"/>
      <c r="AD24" s="6"/>
      <c r="AE24" s="6"/>
      <c r="AF24" s="6"/>
      <c r="AG24" s="6"/>
      <c r="AH24" s="6"/>
      <c r="AI24" s="10">
        <f t="shared" ref="AI24:AI31" si="0">AVERAGE(U24:AH24)</f>
        <v>1.27</v>
      </c>
    </row>
    <row r="25" spans="2:35" x14ac:dyDescent="0.25">
      <c r="B25" s="24">
        <v>18</v>
      </c>
      <c r="C25" s="25"/>
      <c r="D25" s="25"/>
      <c r="E25" s="25"/>
      <c r="F25" s="25"/>
      <c r="G25" s="1"/>
      <c r="S25" s="2"/>
      <c r="T25" s="5">
        <v>2017</v>
      </c>
      <c r="U25" s="6"/>
      <c r="V25" s="6"/>
      <c r="W25" s="6"/>
      <c r="X25" s="6"/>
      <c r="Y25" s="6">
        <v>1.1499999999999999</v>
      </c>
      <c r="Z25" s="9">
        <v>1.1499999999999999</v>
      </c>
      <c r="AA25" s="6">
        <v>1.1499999999999999</v>
      </c>
      <c r="AB25" s="6">
        <v>1.1499999999999999</v>
      </c>
      <c r="AC25" s="6">
        <v>1.1000000000000001</v>
      </c>
      <c r="AD25" s="6"/>
      <c r="AE25" s="6"/>
      <c r="AF25" s="6"/>
      <c r="AG25" s="6"/>
      <c r="AH25" s="6"/>
      <c r="AI25" s="10">
        <f t="shared" si="0"/>
        <v>1.1399999999999999</v>
      </c>
    </row>
    <row r="26" spans="2:35" x14ac:dyDescent="0.25">
      <c r="B26" s="26">
        <v>19</v>
      </c>
      <c r="C26" s="23"/>
      <c r="D26" s="23"/>
      <c r="E26" s="23"/>
      <c r="F26" s="23"/>
      <c r="S26" s="2"/>
      <c r="T26" s="5">
        <v>2018</v>
      </c>
      <c r="U26" s="6"/>
      <c r="V26" s="6"/>
      <c r="W26" s="6"/>
      <c r="X26" s="6">
        <v>1.3</v>
      </c>
      <c r="Y26" s="6">
        <v>1.3</v>
      </c>
      <c r="Z26" s="9">
        <v>1.3</v>
      </c>
      <c r="AA26" s="6">
        <v>1.3</v>
      </c>
      <c r="AB26" s="6">
        <v>1.1499999999999999</v>
      </c>
      <c r="AC26" s="6">
        <v>1.1499999999999999</v>
      </c>
      <c r="AD26" s="6">
        <v>1.1499999999999999</v>
      </c>
      <c r="AE26" s="6"/>
      <c r="AF26" s="6"/>
      <c r="AG26" s="6"/>
      <c r="AH26" s="6"/>
      <c r="AI26" s="10">
        <f t="shared" si="0"/>
        <v>1.2357142857142858</v>
      </c>
    </row>
    <row r="27" spans="2:35" x14ac:dyDescent="0.25">
      <c r="B27" s="24">
        <v>20</v>
      </c>
      <c r="C27" s="25"/>
      <c r="D27" s="25"/>
      <c r="E27" s="25"/>
      <c r="F27" s="25"/>
      <c r="S27" s="2"/>
      <c r="T27" s="5">
        <v>2019</v>
      </c>
      <c r="U27" s="6"/>
      <c r="V27" s="6"/>
      <c r="W27" s="6"/>
      <c r="X27" s="6"/>
      <c r="Y27" s="6"/>
      <c r="Z27" s="9"/>
      <c r="AA27" s="6">
        <v>0.95</v>
      </c>
      <c r="AB27" s="6">
        <v>0.95</v>
      </c>
      <c r="AC27" s="6">
        <v>0.95</v>
      </c>
      <c r="AD27" s="6"/>
      <c r="AE27" s="6"/>
      <c r="AF27" s="6"/>
      <c r="AG27" s="6"/>
      <c r="AH27" s="6"/>
      <c r="AI27" s="10">
        <f t="shared" si="0"/>
        <v>0.94999999999999984</v>
      </c>
    </row>
    <row r="28" spans="2:35" x14ac:dyDescent="0.25">
      <c r="B28" s="26">
        <v>21</v>
      </c>
      <c r="C28" s="38"/>
      <c r="D28" s="23"/>
      <c r="E28" s="23"/>
      <c r="F28" s="23"/>
      <c r="S28" s="2"/>
      <c r="T28" s="5">
        <v>2020</v>
      </c>
      <c r="U28" s="6"/>
      <c r="V28" s="6">
        <v>0</v>
      </c>
      <c r="W28" s="6">
        <v>1.35</v>
      </c>
      <c r="X28" s="6"/>
      <c r="Y28" s="6"/>
      <c r="Z28" s="9"/>
      <c r="AA28" s="6"/>
      <c r="AB28" s="6"/>
      <c r="AC28" s="6"/>
      <c r="AD28" s="6"/>
      <c r="AE28" s="6"/>
      <c r="AF28" s="6"/>
      <c r="AG28" s="6"/>
      <c r="AH28" s="6"/>
      <c r="AI28" s="10">
        <f t="shared" si="0"/>
        <v>0.67500000000000004</v>
      </c>
    </row>
    <row r="29" spans="2:35" x14ac:dyDescent="0.25">
      <c r="B29" s="24">
        <v>22</v>
      </c>
      <c r="C29" s="25"/>
      <c r="D29" s="25"/>
      <c r="E29" s="25"/>
      <c r="F29" s="25"/>
      <c r="S29" s="2"/>
      <c r="T29" s="5" t="s">
        <v>22</v>
      </c>
      <c r="U29" s="6">
        <f>MAX(U23:U28)</f>
        <v>0</v>
      </c>
      <c r="V29" s="6">
        <f>MAX(V23:V28)</f>
        <v>0</v>
      </c>
      <c r="W29" s="6">
        <f>MAX(W23:W28)</f>
        <v>1.35</v>
      </c>
      <c r="X29" s="6">
        <f t="shared" ref="X29:AE29" si="1">MAX(X23:X28)</f>
        <v>1.35</v>
      </c>
      <c r="Y29" s="6">
        <f t="shared" si="1"/>
        <v>1.4</v>
      </c>
      <c r="Z29" s="6">
        <f t="shared" si="1"/>
        <v>1.3</v>
      </c>
      <c r="AA29" s="6">
        <f t="shared" si="1"/>
        <v>1.3</v>
      </c>
      <c r="AB29" s="6">
        <f t="shared" si="1"/>
        <v>1.2</v>
      </c>
      <c r="AC29" s="6">
        <f t="shared" si="1"/>
        <v>1.1499999999999999</v>
      </c>
      <c r="AD29" s="6">
        <f t="shared" si="1"/>
        <v>1.1499999999999999</v>
      </c>
      <c r="AE29" s="6">
        <f t="shared" si="1"/>
        <v>0.75</v>
      </c>
      <c r="AF29" s="6"/>
      <c r="AG29" s="6"/>
      <c r="AH29" s="6"/>
      <c r="AI29" s="10">
        <f t="shared" si="0"/>
        <v>0.99545454545454537</v>
      </c>
    </row>
    <row r="30" spans="2:35" x14ac:dyDescent="0.25">
      <c r="B30" s="26">
        <v>23</v>
      </c>
      <c r="C30" s="23"/>
      <c r="D30" s="23"/>
      <c r="E30" s="23"/>
      <c r="F30" s="23"/>
      <c r="S30" s="2"/>
      <c r="T30" s="5" t="s">
        <v>23</v>
      </c>
      <c r="U30" s="6">
        <f>MIN(U23:U28)</f>
        <v>0</v>
      </c>
      <c r="V30" s="6">
        <f t="shared" ref="V30:AE30" si="2">MIN(V23:V28)</f>
        <v>0</v>
      </c>
      <c r="W30" s="6">
        <f t="shared" si="2"/>
        <v>1.1000000000000001</v>
      </c>
      <c r="X30" s="6">
        <f t="shared" si="2"/>
        <v>0.9</v>
      </c>
      <c r="Y30" s="6">
        <f t="shared" si="2"/>
        <v>0.9</v>
      </c>
      <c r="Z30" s="6">
        <f t="shared" si="2"/>
        <v>0.9</v>
      </c>
      <c r="AA30" s="6">
        <f t="shared" si="2"/>
        <v>0.9</v>
      </c>
      <c r="AB30" s="6">
        <f t="shared" si="2"/>
        <v>0.8</v>
      </c>
      <c r="AC30" s="6">
        <f t="shared" si="2"/>
        <v>0.8</v>
      </c>
      <c r="AD30" s="6">
        <f t="shared" si="2"/>
        <v>0.8</v>
      </c>
      <c r="AE30" s="6">
        <f t="shared" si="2"/>
        <v>0.75</v>
      </c>
      <c r="AF30" s="6"/>
      <c r="AG30" s="6"/>
      <c r="AH30" s="6"/>
      <c r="AI30" s="10">
        <f t="shared" si="0"/>
        <v>0.71363636363636362</v>
      </c>
    </row>
    <row r="31" spans="2:35" x14ac:dyDescent="0.25">
      <c r="B31" s="24">
        <v>24</v>
      </c>
      <c r="C31" s="25"/>
      <c r="D31" s="25"/>
      <c r="E31" s="25"/>
      <c r="F31" s="25"/>
      <c r="S31" s="2"/>
      <c r="T31" s="5" t="s">
        <v>20</v>
      </c>
      <c r="U31" s="6" t="e">
        <f>AVERAGE(U23:U28)</f>
        <v>#DIV/0!</v>
      </c>
      <c r="V31" s="6">
        <f t="shared" ref="V31:AE31" si="3">AVERAGE(V23:V28)</f>
        <v>0</v>
      </c>
      <c r="W31" s="6">
        <f t="shared" si="3"/>
        <v>1.2250000000000001</v>
      </c>
      <c r="X31" s="6">
        <f t="shared" si="3"/>
        <v>1.1833333333333333</v>
      </c>
      <c r="Y31" s="6">
        <f t="shared" si="3"/>
        <v>1.1875</v>
      </c>
      <c r="Z31" s="6">
        <f t="shared" si="3"/>
        <v>1.1375</v>
      </c>
      <c r="AA31" s="6">
        <f t="shared" si="3"/>
        <v>1.1000000000000001</v>
      </c>
      <c r="AB31" s="6">
        <f t="shared" si="3"/>
        <v>1.05</v>
      </c>
      <c r="AC31" s="6">
        <f t="shared" si="3"/>
        <v>1</v>
      </c>
      <c r="AD31" s="6">
        <f t="shared" si="3"/>
        <v>0.97499999999999998</v>
      </c>
      <c r="AE31" s="6">
        <f t="shared" si="3"/>
        <v>0.75</v>
      </c>
      <c r="AF31" s="6"/>
      <c r="AG31" s="6"/>
      <c r="AH31" s="6"/>
      <c r="AI31" s="10" t="e">
        <f t="shared" si="0"/>
        <v>#DIV/0!</v>
      </c>
    </row>
    <row r="32" spans="2:35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2:35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2:35" x14ac:dyDescent="0.25">
      <c r="B34" s="22">
        <v>27</v>
      </c>
      <c r="C34" s="23"/>
      <c r="D34" s="23"/>
      <c r="E34" s="23"/>
      <c r="F34" s="23"/>
      <c r="S34" s="2"/>
      <c r="T34" s="4"/>
      <c r="U34" s="8">
        <v>29</v>
      </c>
      <c r="V34" s="8">
        <v>30</v>
      </c>
      <c r="W34" s="8">
        <v>31</v>
      </c>
      <c r="X34" s="8">
        <v>32</v>
      </c>
      <c r="Y34" s="8">
        <v>33</v>
      </c>
      <c r="Z34" s="8">
        <v>34</v>
      </c>
      <c r="AA34" s="8">
        <v>35</v>
      </c>
      <c r="AB34" s="8">
        <v>36</v>
      </c>
      <c r="AC34" s="8">
        <v>37</v>
      </c>
      <c r="AD34" s="8">
        <v>38</v>
      </c>
      <c r="AE34" s="8">
        <v>39</v>
      </c>
      <c r="AF34" s="8">
        <v>40</v>
      </c>
      <c r="AG34" s="8">
        <v>41</v>
      </c>
      <c r="AH34" s="8">
        <v>42</v>
      </c>
      <c r="AI34" s="4"/>
    </row>
    <row r="35" spans="2:35" x14ac:dyDescent="0.25">
      <c r="B35" s="24">
        <v>28</v>
      </c>
      <c r="C35" s="25"/>
      <c r="D35" s="25"/>
      <c r="E35" s="25"/>
      <c r="F35" s="25"/>
      <c r="S35" s="2"/>
      <c r="T35" s="5" t="s">
        <v>21</v>
      </c>
      <c r="U35" s="6"/>
      <c r="V35" s="6"/>
      <c r="W35" s="6">
        <f>W29</f>
        <v>1.35</v>
      </c>
      <c r="X35" s="6">
        <f t="shared" ref="W35:AE37" si="4">X29</f>
        <v>1.35</v>
      </c>
      <c r="Y35" s="6">
        <f t="shared" si="4"/>
        <v>1.4</v>
      </c>
      <c r="Z35" s="6">
        <f t="shared" si="4"/>
        <v>1.3</v>
      </c>
      <c r="AA35" s="6">
        <f t="shared" si="4"/>
        <v>1.3</v>
      </c>
      <c r="AB35" s="6">
        <f t="shared" si="4"/>
        <v>1.2</v>
      </c>
      <c r="AC35" s="6">
        <f t="shared" si="4"/>
        <v>1.1499999999999999</v>
      </c>
      <c r="AD35" s="6">
        <f t="shared" si="4"/>
        <v>1.1499999999999999</v>
      </c>
      <c r="AE35" s="6">
        <f t="shared" si="4"/>
        <v>0.75</v>
      </c>
      <c r="AF35" s="6"/>
      <c r="AG35" s="6"/>
      <c r="AH35" s="6"/>
      <c r="AI35" s="4"/>
    </row>
    <row r="36" spans="2:35" x14ac:dyDescent="0.25">
      <c r="B36" s="26">
        <v>29</v>
      </c>
      <c r="C36" s="23"/>
      <c r="D36" s="23"/>
      <c r="E36" s="23"/>
      <c r="F36" s="23"/>
      <c r="S36" s="2"/>
      <c r="T36" s="5"/>
      <c r="U36" s="6"/>
      <c r="V36" s="6"/>
      <c r="W36" s="6">
        <f t="shared" si="4"/>
        <v>1.1000000000000001</v>
      </c>
      <c r="X36" s="6">
        <f t="shared" si="4"/>
        <v>0.9</v>
      </c>
      <c r="Y36" s="6">
        <f t="shared" si="4"/>
        <v>0.9</v>
      </c>
      <c r="Z36" s="6">
        <f t="shared" si="4"/>
        <v>0.9</v>
      </c>
      <c r="AA36" s="6">
        <f t="shared" si="4"/>
        <v>0.9</v>
      </c>
      <c r="AB36" s="6">
        <f t="shared" si="4"/>
        <v>0.8</v>
      </c>
      <c r="AC36" s="6">
        <f t="shared" si="4"/>
        <v>0.8</v>
      </c>
      <c r="AD36" s="6">
        <f t="shared" si="4"/>
        <v>0.8</v>
      </c>
      <c r="AE36" s="6">
        <f t="shared" si="4"/>
        <v>0.75</v>
      </c>
      <c r="AF36" s="6"/>
      <c r="AG36" s="6"/>
      <c r="AH36" s="6"/>
      <c r="AI36" s="4"/>
    </row>
    <row r="37" spans="2:35" x14ac:dyDescent="0.25">
      <c r="B37" s="24">
        <v>30</v>
      </c>
      <c r="C37" s="25"/>
      <c r="D37" s="25"/>
      <c r="E37" s="25" t="s">
        <v>19</v>
      </c>
      <c r="F37" s="25"/>
      <c r="S37" s="2"/>
      <c r="T37" s="7" t="str">
        <f>T31</f>
        <v>Promedio 2015 - 2020</v>
      </c>
      <c r="U37" s="11"/>
      <c r="V37" s="11"/>
      <c r="W37" s="11">
        <f t="shared" si="4"/>
        <v>1.2250000000000001</v>
      </c>
      <c r="X37" s="11">
        <f t="shared" si="4"/>
        <v>1.1833333333333333</v>
      </c>
      <c r="Y37" s="11">
        <f t="shared" si="4"/>
        <v>1.1875</v>
      </c>
      <c r="Z37" s="11">
        <f t="shared" si="4"/>
        <v>1.1375</v>
      </c>
      <c r="AA37" s="11">
        <f t="shared" si="4"/>
        <v>1.1000000000000001</v>
      </c>
      <c r="AB37" s="11">
        <f t="shared" si="4"/>
        <v>1.05</v>
      </c>
      <c r="AC37" s="11">
        <f t="shared" si="4"/>
        <v>1</v>
      </c>
      <c r="AD37" s="11">
        <f t="shared" si="4"/>
        <v>0.97499999999999998</v>
      </c>
      <c r="AE37" s="11">
        <f t="shared" si="4"/>
        <v>0.75</v>
      </c>
      <c r="AF37" s="11"/>
      <c r="AG37" s="11"/>
      <c r="AH37" s="11"/>
      <c r="AI37" s="4"/>
    </row>
    <row r="38" spans="2:35" x14ac:dyDescent="0.25">
      <c r="B38" s="26">
        <v>31</v>
      </c>
      <c r="C38" s="23">
        <v>0.96509999999999996</v>
      </c>
      <c r="D38" s="23">
        <f>'[1]31'!$D$151</f>
        <v>1.35</v>
      </c>
      <c r="E38" s="23" t="str">
        <f>'[1]31'!$F$151</f>
        <v>-</v>
      </c>
      <c r="F38" s="23">
        <f>'[1]31'!$G$151</f>
        <v>3.91</v>
      </c>
      <c r="S38" s="2"/>
      <c r="T38" s="5">
        <v>2021</v>
      </c>
      <c r="U38" s="12"/>
      <c r="V38" s="12"/>
      <c r="W38" s="12">
        <f>D38</f>
        <v>1.35</v>
      </c>
      <c r="X38" s="12">
        <f>D39</f>
        <v>1.35</v>
      </c>
      <c r="Y38" s="12">
        <f>D40</f>
        <v>0.8</v>
      </c>
      <c r="Z38" s="12">
        <f>D41</f>
        <v>0.8</v>
      </c>
      <c r="AA38" s="12">
        <f>D42</f>
        <v>0.85</v>
      </c>
      <c r="AB38" s="12"/>
      <c r="AC38" s="12"/>
      <c r="AD38" s="12"/>
      <c r="AE38" s="12"/>
      <c r="AF38" s="12"/>
      <c r="AG38" s="12"/>
      <c r="AH38" s="12"/>
      <c r="AI38" s="4"/>
    </row>
    <row r="39" spans="2:35" x14ac:dyDescent="0.25">
      <c r="B39" s="24">
        <v>32</v>
      </c>
      <c r="C39" s="25">
        <v>0.96509999999999996</v>
      </c>
      <c r="D39" s="25">
        <f>'[1]32'!$D$151</f>
        <v>1.35</v>
      </c>
      <c r="E39" s="25" t="str">
        <f>'[1]32'!$F$151</f>
        <v>-</v>
      </c>
      <c r="F39" s="25">
        <f>'[1]32'!$G$151</f>
        <v>3.93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5">
      <c r="B40" s="26">
        <v>33</v>
      </c>
      <c r="C40" s="23">
        <v>0.96509999999999996</v>
      </c>
      <c r="D40" s="23">
        <f>'[1]33'!$D$151</f>
        <v>0.8</v>
      </c>
      <c r="E40" s="23" t="str">
        <f>'[1]33'!$F$151</f>
        <v>-</v>
      </c>
      <c r="F40" s="23">
        <f>'[1]33'!$G$151</f>
        <v>3.4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5">
      <c r="B41" s="24">
        <v>34</v>
      </c>
      <c r="C41" s="25">
        <v>0.96509999999999996</v>
      </c>
      <c r="D41" s="25">
        <f>'[1]34'!$D$151</f>
        <v>0.8</v>
      </c>
      <c r="E41" s="25" t="str">
        <f>'[1]34'!$F$151</f>
        <v>-</v>
      </c>
      <c r="F41" s="25">
        <f>'[1]34'!$G$151</f>
        <v>3.29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x14ac:dyDescent="0.25">
      <c r="B42" s="26">
        <v>35</v>
      </c>
      <c r="C42" s="23">
        <v>0.96509999999999996</v>
      </c>
      <c r="D42" s="23">
        <f>'[1]35'!$D$151</f>
        <v>0.85</v>
      </c>
      <c r="E42" s="23" t="str">
        <f>'[1]35'!$F$151</f>
        <v>-</v>
      </c>
      <c r="F42" s="23">
        <f>'[1]35'!$G$151</f>
        <v>3</v>
      </c>
      <c r="S42" s="2"/>
      <c r="T42" s="3" t="s">
        <v>10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2:35" x14ac:dyDescent="0.25">
      <c r="B43" s="24">
        <v>36</v>
      </c>
      <c r="C43" s="25"/>
      <c r="D43" s="25"/>
      <c r="E43" s="25" t="s">
        <v>26</v>
      </c>
      <c r="F43" s="25"/>
      <c r="S43" s="2"/>
      <c r="T43" s="4"/>
      <c r="U43" s="8">
        <v>29</v>
      </c>
      <c r="V43" s="8">
        <v>30</v>
      </c>
      <c r="W43" s="8">
        <v>31</v>
      </c>
      <c r="X43" s="8">
        <v>32</v>
      </c>
      <c r="Y43" s="8">
        <v>33</v>
      </c>
      <c r="Z43" s="8">
        <v>34</v>
      </c>
      <c r="AA43" s="8">
        <v>35</v>
      </c>
      <c r="AB43" s="8">
        <v>36</v>
      </c>
      <c r="AC43" s="8">
        <v>37</v>
      </c>
      <c r="AD43" s="8">
        <v>38</v>
      </c>
      <c r="AE43" s="8">
        <v>39</v>
      </c>
      <c r="AF43" s="8">
        <v>40</v>
      </c>
      <c r="AG43" s="8">
        <v>41</v>
      </c>
      <c r="AH43" s="8">
        <v>42</v>
      </c>
      <c r="AI43" s="13" t="s">
        <v>4</v>
      </c>
    </row>
    <row r="44" spans="2:35" x14ac:dyDescent="0.25">
      <c r="B44" s="26">
        <v>37</v>
      </c>
      <c r="C44" s="23"/>
      <c r="D44" s="23"/>
      <c r="E44" s="23"/>
      <c r="F44" s="23"/>
      <c r="S44" s="2"/>
      <c r="T44" s="5">
        <v>2015</v>
      </c>
      <c r="U44" s="6">
        <v>3.99</v>
      </c>
      <c r="V44" s="6">
        <v>3.1840000000000002</v>
      </c>
      <c r="W44" s="6">
        <v>2.6395833333333329</v>
      </c>
      <c r="X44" s="6">
        <v>2.3495238095238093</v>
      </c>
      <c r="Y44" s="6">
        <v>2.2730158730158734</v>
      </c>
      <c r="Z44" s="9">
        <v>2.2362499999999996</v>
      </c>
      <c r="AA44" s="6">
        <v>1.9833333333333334</v>
      </c>
      <c r="AB44" s="6">
        <v>2.1505555555555556</v>
      </c>
      <c r="AC44" s="6">
        <v>1.993888888888889</v>
      </c>
      <c r="AD44" s="6">
        <v>2.3266666666666667</v>
      </c>
      <c r="AE44" s="6">
        <v>2.2322222222222226</v>
      </c>
      <c r="AF44" s="6">
        <v>2.488</v>
      </c>
      <c r="AG44" s="6">
        <v>2.2233333333333332</v>
      </c>
      <c r="AH44" s="6">
        <v>2.4950000000000001</v>
      </c>
      <c r="AI44" s="10">
        <f>AVERAGE(U44:AH44)</f>
        <v>2.4689552154195016</v>
      </c>
    </row>
    <row r="45" spans="2:35" x14ac:dyDescent="0.25">
      <c r="B45" s="24">
        <v>38</v>
      </c>
      <c r="C45" s="25"/>
      <c r="D45" s="25"/>
      <c r="E45" s="25"/>
      <c r="F45" s="25"/>
      <c r="S45" s="2"/>
      <c r="T45" s="5">
        <v>2016</v>
      </c>
      <c r="U45" s="6">
        <v>4.5</v>
      </c>
      <c r="V45" s="6">
        <v>2.9488888888888893</v>
      </c>
      <c r="W45" s="6">
        <v>2.8583333333333338</v>
      </c>
      <c r="X45" s="6">
        <v>2.3922222222222218</v>
      </c>
      <c r="Y45" s="6">
        <v>2.5535714285714288</v>
      </c>
      <c r="Z45" s="9">
        <v>2.5326984126984127</v>
      </c>
      <c r="AA45" s="6">
        <v>2.4184126984126983</v>
      </c>
      <c r="AB45" s="6">
        <v>2.7838888888888889</v>
      </c>
      <c r="AC45" s="6">
        <v>2.8242063492063494</v>
      </c>
      <c r="AD45" s="6">
        <v>2.8242063492063494</v>
      </c>
      <c r="AE45" s="6">
        <v>2.5033333333333334</v>
      </c>
      <c r="AF45" s="6">
        <v>2.09</v>
      </c>
      <c r="AG45" s="6"/>
      <c r="AH45" s="6"/>
      <c r="AI45" s="10">
        <f t="shared" ref="AI45:AI52" si="5">AVERAGE(U45:AH45)</f>
        <v>2.7691468253968257</v>
      </c>
    </row>
    <row r="46" spans="2:35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3.5780952380952384</v>
      </c>
      <c r="V46" s="6">
        <v>3.2994444444444446</v>
      </c>
      <c r="W46" s="6">
        <v>2.8657142857142857</v>
      </c>
      <c r="X46" s="6">
        <v>2.7272619047619049</v>
      </c>
      <c r="Y46" s="6">
        <v>2.9049999999999998</v>
      </c>
      <c r="Z46" s="9">
        <v>2.63</v>
      </c>
      <c r="AA46" s="6"/>
      <c r="AB46" s="6">
        <v>2.6614285714285715</v>
      </c>
      <c r="AC46" s="6">
        <v>2.786111111111111</v>
      </c>
      <c r="AD46" s="6"/>
      <c r="AE46" s="6">
        <v>3.0466666666666669</v>
      </c>
      <c r="AF46" s="6">
        <v>2.8233333333333337</v>
      </c>
      <c r="AG46" s="6">
        <v>2.9350000000000001</v>
      </c>
      <c r="AH46" s="6"/>
      <c r="AI46" s="10">
        <f t="shared" si="5"/>
        <v>2.9325505050505054</v>
      </c>
    </row>
    <row r="47" spans="2:35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>
        <v>3.98</v>
      </c>
      <c r="V47" s="6"/>
      <c r="W47" s="6">
        <v>3.6944444444444446</v>
      </c>
      <c r="X47" s="6">
        <v>3.45</v>
      </c>
      <c r="Y47" s="6">
        <v>3.5074999999999998</v>
      </c>
      <c r="Z47" s="9">
        <v>3.1941666666666664</v>
      </c>
      <c r="AA47" s="6">
        <v>3.0588888888888888</v>
      </c>
      <c r="AB47" s="6">
        <v>2.7927272727272725</v>
      </c>
      <c r="AC47" s="6">
        <v>2.9922222222222223</v>
      </c>
      <c r="AD47" s="6">
        <v>2.9922222222222223</v>
      </c>
      <c r="AE47" s="6">
        <v>3.1033333333333335</v>
      </c>
      <c r="AF47" s="6">
        <v>3.1044444444444448</v>
      </c>
      <c r="AG47" s="6">
        <v>3.0590000000000002</v>
      </c>
      <c r="AH47" s="6">
        <v>3.1187500000000004</v>
      </c>
      <c r="AI47" s="10">
        <f t="shared" si="5"/>
        <v>3.2344384226884224</v>
      </c>
    </row>
    <row r="48" spans="2:35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4.24</v>
      </c>
      <c r="V48" s="6">
        <v>4.1875</v>
      </c>
      <c r="W48" s="6">
        <v>3.3244444444444445</v>
      </c>
      <c r="X48" s="6">
        <v>3.1736363636363634</v>
      </c>
      <c r="Y48" s="6">
        <v>3.0999999999999996</v>
      </c>
      <c r="Z48" s="9">
        <v>2.8941666666666666</v>
      </c>
      <c r="AA48" s="6">
        <v>2.6718181818181814</v>
      </c>
      <c r="AB48" s="6">
        <v>2.7936363636363635</v>
      </c>
      <c r="AC48" s="6">
        <v>2.7399999999999998</v>
      </c>
      <c r="AD48" s="6">
        <v>2.7078571428571432</v>
      </c>
      <c r="AE48" s="6">
        <v>2.7253846153846153</v>
      </c>
      <c r="AF48" s="6">
        <v>2.7378571428571425</v>
      </c>
      <c r="AG48" s="6">
        <v>2.7215384615384619</v>
      </c>
      <c r="AH48" s="6">
        <v>2.8533333333333335</v>
      </c>
      <c r="AI48" s="10">
        <f t="shared" si="5"/>
        <v>3.0622266225837653</v>
      </c>
    </row>
    <row r="49" spans="2:35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/>
      <c r="V49" s="6"/>
      <c r="W49" s="6">
        <v>3.91</v>
      </c>
      <c r="X49" s="6"/>
      <c r="Y49" s="6"/>
      <c r="Z49" s="9"/>
      <c r="AA49" s="6"/>
      <c r="AB49" s="6"/>
      <c r="AC49" s="6"/>
      <c r="AD49" s="6"/>
      <c r="AE49" s="6"/>
      <c r="AF49" s="6"/>
      <c r="AG49" s="6"/>
      <c r="AH49" s="6"/>
      <c r="AI49" s="10">
        <f t="shared" si="5"/>
        <v>3.91</v>
      </c>
    </row>
    <row r="50" spans="2:35" x14ac:dyDescent="0.25">
      <c r="B50" s="26">
        <v>43</v>
      </c>
      <c r="C50" s="23"/>
      <c r="D50" s="23"/>
      <c r="E50" s="23"/>
      <c r="F50" s="23"/>
      <c r="S50" s="2"/>
      <c r="T50" s="5" t="s">
        <v>22</v>
      </c>
      <c r="U50" s="6">
        <f>MAX(U44:U49)</f>
        <v>4.5</v>
      </c>
      <c r="V50" s="6">
        <f t="shared" ref="V50:AH50" si="6">MAX(V44:V49)</f>
        <v>4.1875</v>
      </c>
      <c r="W50" s="6">
        <f t="shared" si="6"/>
        <v>3.91</v>
      </c>
      <c r="X50" s="6">
        <f t="shared" si="6"/>
        <v>3.45</v>
      </c>
      <c r="Y50" s="6">
        <f t="shared" si="6"/>
        <v>3.5074999999999998</v>
      </c>
      <c r="Z50" s="6">
        <f t="shared" si="6"/>
        <v>3.1941666666666664</v>
      </c>
      <c r="AA50" s="6">
        <f t="shared" si="6"/>
        <v>3.0588888888888888</v>
      </c>
      <c r="AB50" s="6">
        <f t="shared" si="6"/>
        <v>2.7936363636363635</v>
      </c>
      <c r="AC50" s="6">
        <f t="shared" si="6"/>
        <v>2.9922222222222223</v>
      </c>
      <c r="AD50" s="6">
        <f t="shared" si="6"/>
        <v>2.9922222222222223</v>
      </c>
      <c r="AE50" s="6">
        <f t="shared" si="6"/>
        <v>3.1033333333333335</v>
      </c>
      <c r="AF50" s="6">
        <f t="shared" si="6"/>
        <v>3.1044444444444448</v>
      </c>
      <c r="AG50" s="6">
        <f t="shared" si="6"/>
        <v>3.0590000000000002</v>
      </c>
      <c r="AH50" s="6">
        <f t="shared" si="6"/>
        <v>3.1187500000000004</v>
      </c>
      <c r="AI50" s="10">
        <f t="shared" si="5"/>
        <v>3.355118867243867</v>
      </c>
    </row>
    <row r="51" spans="2:35" x14ac:dyDescent="0.25">
      <c r="B51" s="24">
        <v>44</v>
      </c>
      <c r="C51" s="25"/>
      <c r="D51" s="25"/>
      <c r="E51" s="25"/>
      <c r="F51" s="25"/>
      <c r="S51" s="2"/>
      <c r="T51" s="5" t="s">
        <v>23</v>
      </c>
      <c r="U51" s="6">
        <f>MIN(U44:U49)</f>
        <v>3.5780952380952384</v>
      </c>
      <c r="V51" s="6">
        <f t="shared" ref="V51:AH51" si="7">MIN(V44:V49)</f>
        <v>2.9488888888888893</v>
      </c>
      <c r="W51" s="6">
        <f t="shared" si="7"/>
        <v>2.6395833333333329</v>
      </c>
      <c r="X51" s="6">
        <f t="shared" si="7"/>
        <v>2.3495238095238093</v>
      </c>
      <c r="Y51" s="6">
        <f t="shared" si="7"/>
        <v>2.2730158730158734</v>
      </c>
      <c r="Z51" s="6">
        <f t="shared" si="7"/>
        <v>2.2362499999999996</v>
      </c>
      <c r="AA51" s="6">
        <f t="shared" si="7"/>
        <v>1.9833333333333334</v>
      </c>
      <c r="AB51" s="6">
        <f t="shared" si="7"/>
        <v>2.1505555555555556</v>
      </c>
      <c r="AC51" s="6">
        <f t="shared" si="7"/>
        <v>1.993888888888889</v>
      </c>
      <c r="AD51" s="6">
        <f t="shared" si="7"/>
        <v>2.3266666666666667</v>
      </c>
      <c r="AE51" s="6">
        <f t="shared" si="7"/>
        <v>2.2322222222222226</v>
      </c>
      <c r="AF51" s="6">
        <f t="shared" si="7"/>
        <v>2.09</v>
      </c>
      <c r="AG51" s="6">
        <f t="shared" si="7"/>
        <v>2.2233333333333332</v>
      </c>
      <c r="AH51" s="6">
        <f t="shared" si="7"/>
        <v>2.4950000000000001</v>
      </c>
      <c r="AI51" s="10">
        <f t="shared" si="5"/>
        <v>2.3943112244897962</v>
      </c>
    </row>
    <row r="52" spans="2:35" x14ac:dyDescent="0.25">
      <c r="B52" s="26">
        <v>45</v>
      </c>
      <c r="C52" s="23"/>
      <c r="D52" s="23"/>
      <c r="E52" s="23"/>
      <c r="F52" s="23"/>
      <c r="S52" s="2"/>
      <c r="T52" s="5" t="s">
        <v>20</v>
      </c>
      <c r="U52" s="6">
        <f>AVERAGE(U44:U49)</f>
        <v>4.0576190476190472</v>
      </c>
      <c r="V52" s="6">
        <f t="shared" ref="V52:AH52" si="8">AVERAGE(V44:V49)</f>
        <v>3.4049583333333335</v>
      </c>
      <c r="W52" s="6">
        <f t="shared" si="8"/>
        <v>3.2154199735449733</v>
      </c>
      <c r="X52" s="6">
        <f t="shared" si="8"/>
        <v>2.8185288600288598</v>
      </c>
      <c r="Y52" s="6">
        <f t="shared" si="8"/>
        <v>2.8678174603174602</v>
      </c>
      <c r="Z52" s="6">
        <f t="shared" si="8"/>
        <v>2.697456349206349</v>
      </c>
      <c r="AA52" s="6">
        <f t="shared" si="8"/>
        <v>2.5331132756132755</v>
      </c>
      <c r="AB52" s="6">
        <f t="shared" si="8"/>
        <v>2.6364473304473304</v>
      </c>
      <c r="AC52" s="6">
        <f t="shared" si="8"/>
        <v>2.6672857142857143</v>
      </c>
      <c r="AD52" s="6">
        <f t="shared" si="8"/>
        <v>2.7127380952380955</v>
      </c>
      <c r="AE52" s="6">
        <f t="shared" si="8"/>
        <v>2.7221880341880342</v>
      </c>
      <c r="AF52" s="6">
        <f t="shared" si="8"/>
        <v>2.6487269841269843</v>
      </c>
      <c r="AG52" s="6">
        <f t="shared" si="8"/>
        <v>2.7347179487179485</v>
      </c>
      <c r="AH52" s="6">
        <f t="shared" si="8"/>
        <v>2.8223611111111118</v>
      </c>
      <c r="AI52" s="10">
        <f t="shared" si="5"/>
        <v>2.8956698941270367</v>
      </c>
    </row>
    <row r="53" spans="2:35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2:35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2:35" x14ac:dyDescent="0.25">
      <c r="B55" s="24">
        <v>48</v>
      </c>
      <c r="C55" s="25"/>
      <c r="D55" s="25"/>
      <c r="E55" s="25"/>
      <c r="F55" s="25"/>
      <c r="S55" s="2"/>
      <c r="T55" s="4"/>
      <c r="U55" s="8">
        <v>29</v>
      </c>
      <c r="V55" s="8">
        <v>30</v>
      </c>
      <c r="W55" s="8">
        <v>31</v>
      </c>
      <c r="X55" s="8">
        <v>32</v>
      </c>
      <c r="Y55" s="8">
        <v>33</v>
      </c>
      <c r="Z55" s="8">
        <v>34</v>
      </c>
      <c r="AA55" s="8">
        <v>35</v>
      </c>
      <c r="AB55" s="8">
        <v>36</v>
      </c>
      <c r="AC55" s="8">
        <v>37</v>
      </c>
      <c r="AD55" s="8">
        <v>38</v>
      </c>
      <c r="AE55" s="8">
        <v>39</v>
      </c>
      <c r="AF55" s="8">
        <v>40</v>
      </c>
      <c r="AG55" s="8">
        <v>41</v>
      </c>
      <c r="AH55" s="8">
        <v>42</v>
      </c>
      <c r="AI55" s="4"/>
    </row>
    <row r="56" spans="2:35" x14ac:dyDescent="0.25">
      <c r="B56" s="26">
        <v>49</v>
      </c>
      <c r="C56" s="23"/>
      <c r="D56" s="23"/>
      <c r="E56" s="23"/>
      <c r="F56" s="23"/>
      <c r="S56" s="2"/>
      <c r="T56" s="5" t="s">
        <v>21</v>
      </c>
      <c r="U56" s="6">
        <f t="shared" ref="U56:AE58" si="9">U50</f>
        <v>4.5</v>
      </c>
      <c r="V56" s="6">
        <f t="shared" si="9"/>
        <v>4.1875</v>
      </c>
      <c r="W56" s="6">
        <f t="shared" si="9"/>
        <v>3.91</v>
      </c>
      <c r="X56" s="6">
        <f t="shared" si="9"/>
        <v>3.45</v>
      </c>
      <c r="Y56" s="6">
        <f t="shared" si="9"/>
        <v>3.5074999999999998</v>
      </c>
      <c r="Z56" s="6">
        <f t="shared" si="9"/>
        <v>3.1941666666666664</v>
      </c>
      <c r="AA56" s="6">
        <f t="shared" si="9"/>
        <v>3.0588888888888888</v>
      </c>
      <c r="AB56" s="6">
        <f t="shared" si="9"/>
        <v>2.7936363636363635</v>
      </c>
      <c r="AC56" s="6">
        <f t="shared" si="9"/>
        <v>2.9922222222222223</v>
      </c>
      <c r="AD56" s="6">
        <f t="shared" si="9"/>
        <v>2.9922222222222223</v>
      </c>
      <c r="AE56" s="6">
        <f t="shared" si="9"/>
        <v>3.1033333333333335</v>
      </c>
      <c r="AF56" s="6">
        <f t="shared" ref="AF56:AH56" si="10">AF50</f>
        <v>3.1044444444444448</v>
      </c>
      <c r="AG56" s="6">
        <f t="shared" si="10"/>
        <v>3.0590000000000002</v>
      </c>
      <c r="AH56" s="6">
        <f t="shared" si="10"/>
        <v>3.1187500000000004</v>
      </c>
      <c r="AI56" s="4"/>
    </row>
    <row r="57" spans="2:35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3.5780952380952384</v>
      </c>
      <c r="V57" s="6">
        <f t="shared" si="9"/>
        <v>2.9488888888888893</v>
      </c>
      <c r="W57" s="6">
        <f t="shared" si="9"/>
        <v>2.6395833333333329</v>
      </c>
      <c r="X57" s="6">
        <f t="shared" si="9"/>
        <v>2.3495238095238093</v>
      </c>
      <c r="Y57" s="6">
        <f t="shared" si="9"/>
        <v>2.2730158730158734</v>
      </c>
      <c r="Z57" s="6">
        <f t="shared" si="9"/>
        <v>2.2362499999999996</v>
      </c>
      <c r="AA57" s="6">
        <f t="shared" si="9"/>
        <v>1.9833333333333334</v>
      </c>
      <c r="AB57" s="6">
        <f t="shared" si="9"/>
        <v>2.1505555555555556</v>
      </c>
      <c r="AC57" s="6">
        <f t="shared" si="9"/>
        <v>1.993888888888889</v>
      </c>
      <c r="AD57" s="6">
        <f t="shared" si="9"/>
        <v>2.3266666666666667</v>
      </c>
      <c r="AE57" s="6">
        <f t="shared" si="9"/>
        <v>2.2322222222222226</v>
      </c>
      <c r="AF57" s="6">
        <f t="shared" ref="AF57:AH57" si="11">AF51</f>
        <v>2.09</v>
      </c>
      <c r="AG57" s="6">
        <f t="shared" si="11"/>
        <v>2.2233333333333332</v>
      </c>
      <c r="AH57" s="6">
        <f t="shared" si="11"/>
        <v>2.4950000000000001</v>
      </c>
      <c r="AI57" s="4"/>
    </row>
    <row r="58" spans="2:35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4.0576190476190472</v>
      </c>
      <c r="V58" s="11">
        <f t="shared" si="9"/>
        <v>3.4049583333333335</v>
      </c>
      <c r="W58" s="11">
        <f t="shared" si="9"/>
        <v>3.2154199735449733</v>
      </c>
      <c r="X58" s="11">
        <f t="shared" si="9"/>
        <v>2.8185288600288598</v>
      </c>
      <c r="Y58" s="11">
        <f t="shared" si="9"/>
        <v>2.8678174603174602</v>
      </c>
      <c r="Z58" s="11">
        <f t="shared" si="9"/>
        <v>2.697456349206349</v>
      </c>
      <c r="AA58" s="11">
        <f t="shared" si="9"/>
        <v>2.5331132756132755</v>
      </c>
      <c r="AB58" s="11">
        <f t="shared" si="9"/>
        <v>2.6364473304473304</v>
      </c>
      <c r="AC58" s="11">
        <f t="shared" si="9"/>
        <v>2.6672857142857143</v>
      </c>
      <c r="AD58" s="11">
        <f t="shared" si="9"/>
        <v>2.7127380952380955</v>
      </c>
      <c r="AE58" s="11">
        <f t="shared" si="9"/>
        <v>2.7221880341880342</v>
      </c>
      <c r="AF58" s="11">
        <f t="shared" ref="AF58:AH58" si="12">AF52</f>
        <v>2.6487269841269843</v>
      </c>
      <c r="AG58" s="11">
        <f t="shared" si="12"/>
        <v>2.7347179487179485</v>
      </c>
      <c r="AH58" s="11">
        <f t="shared" si="12"/>
        <v>2.8223611111111118</v>
      </c>
      <c r="AI58" s="4"/>
    </row>
    <row r="59" spans="2:35" x14ac:dyDescent="0.25">
      <c r="B59" s="24">
        <v>52</v>
      </c>
      <c r="C59" s="25"/>
      <c r="D59" s="25"/>
      <c r="E59" s="25"/>
      <c r="F59" s="25"/>
      <c r="S59" s="2" t="s">
        <v>11</v>
      </c>
      <c r="T59" s="5">
        <v>2021</v>
      </c>
      <c r="U59" s="12"/>
      <c r="V59" s="12"/>
      <c r="W59" s="12">
        <f>F38</f>
        <v>3.91</v>
      </c>
      <c r="X59" s="12">
        <f>F39</f>
        <v>3.93</v>
      </c>
      <c r="Y59" s="12">
        <f>F40</f>
        <v>3.4</v>
      </c>
      <c r="Z59" s="12">
        <f>F41</f>
        <v>3.29</v>
      </c>
      <c r="AA59" s="12">
        <f>F42</f>
        <v>3</v>
      </c>
      <c r="AB59" s="12"/>
      <c r="AC59" s="12"/>
      <c r="AD59" s="12"/>
      <c r="AE59" s="12"/>
      <c r="AF59" s="12"/>
      <c r="AG59" s="12"/>
      <c r="AH59" s="12"/>
      <c r="AI59" s="4"/>
    </row>
    <row r="60" spans="2:35" x14ac:dyDescent="0.25">
      <c r="B60" s="27">
        <v>53</v>
      </c>
      <c r="C60" s="28"/>
      <c r="D60" s="28"/>
      <c r="E60" s="28"/>
      <c r="F60" s="28"/>
    </row>
    <row r="61" spans="2:35" ht="15.75" thickBot="1" x14ac:dyDescent="0.3"/>
    <row r="62" spans="2:35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2:35" x14ac:dyDescent="0.25">
      <c r="B63" s="36" t="s">
        <v>17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2:35" x14ac:dyDescent="0.25">
      <c r="B64" s="36" t="s">
        <v>27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>
        <f>(D38-C38)/C38</f>
        <v>0.39881877525645026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2:34" x14ac:dyDescent="0.25">
      <c r="B65" s="36" t="s">
        <v>8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>
        <f>(D39-C39)/C39</f>
        <v>0.39881877525645026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2:34" x14ac:dyDescent="0.25">
      <c r="B66" s="36" t="s">
        <v>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(D40-C40)/C40</f>
        <v>-0.17107035540358503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2:34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ref="T67:T71" si="13">(D41-C41)/C41</f>
        <v>-0.17107035540358503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2:34" x14ac:dyDescent="0.25">
      <c r="T68" s="35">
        <f t="shared" si="13"/>
        <v>-0.11926225261630917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2:34" x14ac:dyDescent="0.25">
      <c r="T69" s="35" t="e">
        <f>(D43-C43)/C43</f>
        <v>#DIV/0!</v>
      </c>
    </row>
    <row r="70" spans="2:34" x14ac:dyDescent="0.25">
      <c r="T70" s="35" t="e">
        <f t="shared" si="13"/>
        <v>#DIV/0!</v>
      </c>
    </row>
    <row r="71" spans="2:34" x14ac:dyDescent="0.25">
      <c r="T71" s="35" t="e">
        <f t="shared" si="13"/>
        <v>#DIV/0!</v>
      </c>
    </row>
    <row r="72" spans="2:34" x14ac:dyDescent="0.25">
      <c r="T72" s="35"/>
    </row>
    <row r="73" spans="2:34" x14ac:dyDescent="0.25">
      <c r="T73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4"/>
  <sheetViews>
    <sheetView view="pageBreakPreview" zoomScale="85" zoomScaleNormal="160" zoomScaleSheetLayoutView="85" workbookViewId="0">
      <selection activeCell="I64" sqref="I6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6" width="11.42578125" customWidth="1"/>
  </cols>
  <sheetData>
    <row r="1" spans="1:35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5" ht="3" customHeight="1" x14ac:dyDescent="0.25">
      <c r="M2" s="21"/>
      <c r="N2" s="21"/>
    </row>
    <row r="3" spans="1:35" ht="36.75" customHeight="1" x14ac:dyDescent="0.25">
      <c r="A3" s="41" t="s">
        <v>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18</v>
      </c>
      <c r="N3" s="30"/>
    </row>
    <row r="6" spans="1:35" ht="42" customHeight="1" x14ac:dyDescent="0.25">
      <c r="B6" s="42" t="s">
        <v>1</v>
      </c>
      <c r="C6" s="31" t="s">
        <v>2</v>
      </c>
      <c r="D6" s="31" t="s">
        <v>0</v>
      </c>
      <c r="E6" s="31" t="s">
        <v>5</v>
      </c>
      <c r="F6" s="32" t="s">
        <v>6</v>
      </c>
    </row>
    <row r="7" spans="1:35" x14ac:dyDescent="0.25">
      <c r="B7" s="42"/>
      <c r="C7" s="43" t="s">
        <v>7</v>
      </c>
      <c r="D7" s="43"/>
      <c r="E7" s="43"/>
      <c r="F7" s="44"/>
    </row>
    <row r="8" spans="1:35" x14ac:dyDescent="0.25">
      <c r="B8" s="22">
        <v>1</v>
      </c>
      <c r="C8" s="23"/>
      <c r="D8" s="23"/>
      <c r="E8" s="23"/>
      <c r="F8" s="23"/>
    </row>
    <row r="9" spans="1:35" x14ac:dyDescent="0.25">
      <c r="B9" s="24">
        <v>2</v>
      </c>
      <c r="C9" s="25"/>
      <c r="D9" s="25"/>
      <c r="E9" s="25"/>
      <c r="F9" s="25"/>
    </row>
    <row r="10" spans="1:35" x14ac:dyDescent="0.25">
      <c r="B10" s="26">
        <v>3</v>
      </c>
      <c r="C10" s="23"/>
      <c r="D10" s="23"/>
      <c r="E10" s="23"/>
      <c r="F10" s="23"/>
    </row>
    <row r="11" spans="1:35" x14ac:dyDescent="0.25">
      <c r="B11" s="24">
        <v>4</v>
      </c>
      <c r="C11" s="25"/>
      <c r="D11" s="25"/>
      <c r="E11" s="25"/>
      <c r="F11" s="25"/>
    </row>
    <row r="12" spans="1:35" x14ac:dyDescent="0.25">
      <c r="B12" s="26">
        <v>5</v>
      </c>
      <c r="C12" s="23"/>
      <c r="D12" s="23"/>
      <c r="E12" s="23"/>
      <c r="F12" s="23"/>
    </row>
    <row r="13" spans="1:35" x14ac:dyDescent="0.25">
      <c r="B13" s="24">
        <v>6</v>
      </c>
      <c r="C13" s="25"/>
      <c r="D13" s="25"/>
      <c r="E13" s="25"/>
      <c r="F13" s="25"/>
    </row>
    <row r="14" spans="1:35" x14ac:dyDescent="0.25">
      <c r="B14" s="26">
        <v>7</v>
      </c>
      <c r="C14" s="23"/>
      <c r="D14" s="23"/>
      <c r="E14" s="23"/>
      <c r="F14" s="23"/>
    </row>
    <row r="15" spans="1:35" x14ac:dyDescent="0.25">
      <c r="B15" s="24">
        <v>8</v>
      </c>
      <c r="C15" s="25"/>
      <c r="D15" s="25"/>
      <c r="E15" s="25"/>
      <c r="F15" s="25"/>
    </row>
    <row r="16" spans="1:35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x14ac:dyDescent="0.25">
      <c r="B21" s="24">
        <v>14</v>
      </c>
      <c r="C21" s="25"/>
      <c r="D21" s="25"/>
      <c r="E21" s="25"/>
      <c r="F21" s="25"/>
      <c r="S21" s="2"/>
      <c r="T21" s="3" t="s">
        <v>13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2"/>
    </row>
    <row r="22" spans="2:35" x14ac:dyDescent="0.25">
      <c r="B22" s="26">
        <v>15</v>
      </c>
      <c r="C22" s="23"/>
      <c r="D22" s="23"/>
      <c r="E22" s="23"/>
      <c r="F22" s="23"/>
      <c r="S22" s="2"/>
      <c r="T22" s="4"/>
      <c r="U22" s="8">
        <v>29</v>
      </c>
      <c r="V22" s="8">
        <v>30</v>
      </c>
      <c r="W22" s="8">
        <v>31</v>
      </c>
      <c r="X22" s="8">
        <v>32</v>
      </c>
      <c r="Y22" s="8">
        <v>33</v>
      </c>
      <c r="Z22" s="8">
        <v>34</v>
      </c>
      <c r="AA22" s="8">
        <v>35</v>
      </c>
      <c r="AB22" s="8">
        <v>36</v>
      </c>
      <c r="AC22" s="8">
        <v>37</v>
      </c>
      <c r="AD22" s="8">
        <v>38</v>
      </c>
      <c r="AE22" s="8">
        <v>39</v>
      </c>
      <c r="AF22" s="8">
        <v>40</v>
      </c>
      <c r="AG22" s="8">
        <v>41</v>
      </c>
      <c r="AH22" s="8">
        <v>42</v>
      </c>
      <c r="AI22" s="8" t="s">
        <v>4</v>
      </c>
    </row>
    <row r="23" spans="2:35" x14ac:dyDescent="0.25">
      <c r="B23" s="24">
        <v>16</v>
      </c>
      <c r="C23" s="25"/>
      <c r="D23" s="25"/>
      <c r="E23" s="25"/>
      <c r="F23" s="25"/>
      <c r="S23" s="2"/>
      <c r="T23" s="5">
        <v>2015</v>
      </c>
      <c r="U23" s="6"/>
      <c r="V23" s="6"/>
      <c r="W23" s="6"/>
      <c r="X23" s="6"/>
      <c r="Y23" s="6"/>
      <c r="Z23" s="9"/>
      <c r="AA23" s="6"/>
      <c r="AB23" s="6"/>
      <c r="AC23" s="6"/>
      <c r="AD23" s="6"/>
      <c r="AE23" s="6">
        <v>0.75</v>
      </c>
      <c r="AF23" s="6"/>
      <c r="AG23" s="6"/>
      <c r="AH23" s="6"/>
      <c r="AI23" s="10">
        <f>AVERAGE(U23:AH23)</f>
        <v>0.75</v>
      </c>
    </row>
    <row r="24" spans="2:35" x14ac:dyDescent="0.25">
      <c r="B24" s="26">
        <v>17</v>
      </c>
      <c r="C24" s="23"/>
      <c r="D24" s="23"/>
      <c r="E24" s="23"/>
      <c r="F24" s="23"/>
      <c r="S24" s="2"/>
      <c r="T24" s="5">
        <v>2016</v>
      </c>
      <c r="U24" s="6"/>
      <c r="V24" s="6"/>
      <c r="W24" s="6"/>
      <c r="X24" s="6">
        <v>1.5</v>
      </c>
      <c r="Y24" s="6">
        <v>1.6</v>
      </c>
      <c r="Z24" s="9">
        <v>1.5</v>
      </c>
      <c r="AA24" s="6">
        <v>1.4</v>
      </c>
      <c r="AB24" s="6">
        <v>1.4</v>
      </c>
      <c r="AC24" s="6" t="s">
        <v>24</v>
      </c>
      <c r="AD24" s="6"/>
      <c r="AE24" s="6"/>
      <c r="AF24" s="6"/>
      <c r="AG24" s="6"/>
      <c r="AH24" s="6"/>
      <c r="AI24" s="10">
        <f t="shared" ref="AI24:AI31" si="0">AVERAGE(U24:AH24)</f>
        <v>1.48</v>
      </c>
    </row>
    <row r="25" spans="2:35" x14ac:dyDescent="0.25">
      <c r="B25" s="24">
        <v>18</v>
      </c>
      <c r="C25" s="25"/>
      <c r="D25" s="25"/>
      <c r="E25" s="25"/>
      <c r="F25" s="25"/>
      <c r="G25" s="1"/>
      <c r="S25" s="2"/>
      <c r="T25" s="5">
        <v>2017</v>
      </c>
      <c r="U25" s="6"/>
      <c r="V25" s="6"/>
      <c r="W25" s="6"/>
      <c r="X25" s="6"/>
      <c r="Y25" s="6"/>
      <c r="Z25" s="9"/>
      <c r="AA25" s="6"/>
      <c r="AB25" s="6"/>
      <c r="AC25" s="6"/>
      <c r="AD25" s="6"/>
      <c r="AE25" s="6"/>
      <c r="AF25" s="6"/>
      <c r="AG25" s="6"/>
      <c r="AH25" s="6"/>
      <c r="AI25" s="10" t="e">
        <f t="shared" si="0"/>
        <v>#DIV/0!</v>
      </c>
    </row>
    <row r="26" spans="2:35" x14ac:dyDescent="0.25">
      <c r="B26" s="26">
        <v>19</v>
      </c>
      <c r="C26" s="23"/>
      <c r="D26" s="23"/>
      <c r="E26" s="23"/>
      <c r="F26" s="23"/>
      <c r="S26" s="2"/>
      <c r="T26" s="5">
        <v>2018</v>
      </c>
      <c r="U26" s="6"/>
      <c r="V26" s="6"/>
      <c r="W26" s="6"/>
      <c r="X26" s="6">
        <v>1.95</v>
      </c>
      <c r="Y26" s="6">
        <v>1.95</v>
      </c>
      <c r="Z26" s="9">
        <v>1.8</v>
      </c>
      <c r="AA26" s="6">
        <v>1.8</v>
      </c>
      <c r="AB26" s="6">
        <v>1.6</v>
      </c>
      <c r="AC26" s="6">
        <v>1.6</v>
      </c>
      <c r="AD26" s="6">
        <v>1.6</v>
      </c>
      <c r="AE26" s="6"/>
      <c r="AF26" s="6"/>
      <c r="AG26" s="6"/>
      <c r="AH26" s="6"/>
      <c r="AI26" s="10">
        <f t="shared" si="0"/>
        <v>1.7571428571428569</v>
      </c>
    </row>
    <row r="27" spans="2:35" x14ac:dyDescent="0.25">
      <c r="B27" s="24">
        <v>20</v>
      </c>
      <c r="C27" s="25"/>
      <c r="D27" s="25"/>
      <c r="E27" s="25"/>
      <c r="F27" s="25"/>
      <c r="S27" s="2"/>
      <c r="T27" s="5">
        <v>2019</v>
      </c>
      <c r="U27" s="6"/>
      <c r="V27" s="6"/>
      <c r="W27" s="6"/>
      <c r="X27" s="6">
        <v>1.25</v>
      </c>
      <c r="Y27" s="6">
        <v>1.25</v>
      </c>
      <c r="Z27" s="9">
        <v>1.25</v>
      </c>
      <c r="AA27" s="6">
        <v>1.25</v>
      </c>
      <c r="AB27" s="6">
        <v>1.25</v>
      </c>
      <c r="AC27" s="6">
        <v>1.25</v>
      </c>
      <c r="AD27" s="6"/>
      <c r="AE27" s="6"/>
      <c r="AF27" s="6"/>
      <c r="AG27" s="6"/>
      <c r="AH27" s="6"/>
      <c r="AI27" s="10">
        <f t="shared" si="0"/>
        <v>1.25</v>
      </c>
    </row>
    <row r="28" spans="2:35" x14ac:dyDescent="0.25">
      <c r="B28" s="26">
        <v>21</v>
      </c>
      <c r="C28" s="38"/>
      <c r="D28" s="23"/>
      <c r="E28" s="23"/>
      <c r="F28" s="23"/>
      <c r="S28" s="2"/>
      <c r="T28" s="5">
        <v>2020</v>
      </c>
      <c r="U28" s="6"/>
      <c r="V28" s="6">
        <v>2.6</v>
      </c>
      <c r="W28" s="6">
        <v>2</v>
      </c>
      <c r="X28" s="6">
        <v>1.8</v>
      </c>
      <c r="Y28" s="6">
        <v>1.8</v>
      </c>
      <c r="Z28" s="9">
        <v>1.8</v>
      </c>
      <c r="AA28" s="6">
        <v>1.8</v>
      </c>
      <c r="AB28" s="6"/>
      <c r="AC28" s="6"/>
      <c r="AD28" s="6"/>
      <c r="AE28" s="6"/>
      <c r="AF28" s="6"/>
      <c r="AG28" s="6"/>
      <c r="AH28" s="6"/>
      <c r="AI28" s="10">
        <f t="shared" si="0"/>
        <v>1.9666666666666668</v>
      </c>
    </row>
    <row r="29" spans="2:35" x14ac:dyDescent="0.25">
      <c r="B29" s="24">
        <v>22</v>
      </c>
      <c r="C29" s="25"/>
      <c r="D29" s="25"/>
      <c r="E29" s="25"/>
      <c r="F29" s="25"/>
      <c r="S29" s="2"/>
      <c r="T29" s="5" t="s">
        <v>22</v>
      </c>
      <c r="U29" s="6">
        <f>MAX(U23:U28)</f>
        <v>0</v>
      </c>
      <c r="V29" s="6">
        <f>MAX(V23:V28)</f>
        <v>2.6</v>
      </c>
      <c r="W29" s="6">
        <f t="shared" ref="W29:AE29" si="1">MAX(W23:W28)</f>
        <v>2</v>
      </c>
      <c r="X29" s="6">
        <f t="shared" si="1"/>
        <v>1.95</v>
      </c>
      <c r="Y29" s="6">
        <f t="shared" si="1"/>
        <v>1.95</v>
      </c>
      <c r="Z29" s="6">
        <f t="shared" si="1"/>
        <v>1.8</v>
      </c>
      <c r="AA29" s="6">
        <f t="shared" si="1"/>
        <v>1.8</v>
      </c>
      <c r="AB29" s="6">
        <f t="shared" si="1"/>
        <v>1.6</v>
      </c>
      <c r="AC29" s="6">
        <f t="shared" si="1"/>
        <v>1.6</v>
      </c>
      <c r="AD29" s="6">
        <f t="shared" si="1"/>
        <v>1.6</v>
      </c>
      <c r="AE29" s="6">
        <f t="shared" si="1"/>
        <v>0.75</v>
      </c>
      <c r="AF29" s="6"/>
      <c r="AG29" s="6"/>
      <c r="AH29" s="6"/>
      <c r="AI29" s="10">
        <f t="shared" si="0"/>
        <v>1.6045454545454547</v>
      </c>
    </row>
    <row r="30" spans="2:35" x14ac:dyDescent="0.25">
      <c r="B30" s="26">
        <v>23</v>
      </c>
      <c r="C30" s="23"/>
      <c r="D30" s="23"/>
      <c r="E30" s="23"/>
      <c r="F30" s="23"/>
      <c r="S30" s="2"/>
      <c r="T30" s="5" t="s">
        <v>23</v>
      </c>
      <c r="U30" s="6">
        <f>MIN(U23:U28)</f>
        <v>0</v>
      </c>
      <c r="V30" s="6">
        <f t="shared" ref="V30:AE30" si="2">MIN(V23:V28)</f>
        <v>2.6</v>
      </c>
      <c r="W30" s="6">
        <f t="shared" si="2"/>
        <v>2</v>
      </c>
      <c r="X30" s="6">
        <f t="shared" si="2"/>
        <v>1.25</v>
      </c>
      <c r="Y30" s="6">
        <f t="shared" si="2"/>
        <v>1.25</v>
      </c>
      <c r="Z30" s="6">
        <f t="shared" si="2"/>
        <v>1.25</v>
      </c>
      <c r="AA30" s="6">
        <f t="shared" si="2"/>
        <v>1.25</v>
      </c>
      <c r="AB30" s="6">
        <f t="shared" si="2"/>
        <v>1.25</v>
      </c>
      <c r="AC30" s="6">
        <f t="shared" si="2"/>
        <v>1.25</v>
      </c>
      <c r="AD30" s="6">
        <f t="shared" si="2"/>
        <v>1.6</v>
      </c>
      <c r="AE30" s="6">
        <f t="shared" si="2"/>
        <v>0.75</v>
      </c>
      <c r="AF30" s="6"/>
      <c r="AG30" s="6"/>
      <c r="AH30" s="6"/>
      <c r="AI30" s="10">
        <f t="shared" si="0"/>
        <v>1.3136363636363635</v>
      </c>
    </row>
    <row r="31" spans="2:35" x14ac:dyDescent="0.25">
      <c r="B31" s="24">
        <v>24</v>
      </c>
      <c r="C31" s="25"/>
      <c r="D31" s="25"/>
      <c r="E31" s="25"/>
      <c r="F31" s="25"/>
      <c r="S31" s="2"/>
      <c r="T31" s="5" t="s">
        <v>20</v>
      </c>
      <c r="U31" s="6" t="e">
        <f>AVERAGE(U23:U28)</f>
        <v>#DIV/0!</v>
      </c>
      <c r="V31" s="6">
        <f t="shared" ref="V31:AE31" si="3">AVERAGE(V23:V28)</f>
        <v>2.6</v>
      </c>
      <c r="W31" s="6">
        <f t="shared" si="3"/>
        <v>2</v>
      </c>
      <c r="X31" s="6">
        <f t="shared" si="3"/>
        <v>1.625</v>
      </c>
      <c r="Y31" s="6">
        <f t="shared" si="3"/>
        <v>1.65</v>
      </c>
      <c r="Z31" s="6">
        <f t="shared" si="3"/>
        <v>1.5874999999999999</v>
      </c>
      <c r="AA31" s="6">
        <f t="shared" si="3"/>
        <v>1.5625</v>
      </c>
      <c r="AB31" s="6">
        <f t="shared" si="3"/>
        <v>1.4166666666666667</v>
      </c>
      <c r="AC31" s="6">
        <f t="shared" si="3"/>
        <v>1.425</v>
      </c>
      <c r="AD31" s="6">
        <f t="shared" si="3"/>
        <v>1.6</v>
      </c>
      <c r="AE31" s="6">
        <f t="shared" si="3"/>
        <v>0.75</v>
      </c>
      <c r="AF31" s="6"/>
      <c r="AG31" s="6"/>
      <c r="AH31" s="6"/>
      <c r="AI31" s="10" t="e">
        <f t="shared" si="0"/>
        <v>#DIV/0!</v>
      </c>
    </row>
    <row r="32" spans="2:35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2:35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2:35" x14ac:dyDescent="0.25">
      <c r="B34" s="22">
        <v>27</v>
      </c>
      <c r="C34" s="23"/>
      <c r="D34" s="23"/>
      <c r="E34" s="23"/>
      <c r="F34" s="23"/>
      <c r="S34" s="2"/>
      <c r="T34" s="4"/>
      <c r="U34" s="8">
        <v>29</v>
      </c>
      <c r="V34" s="8">
        <v>30</v>
      </c>
      <c r="W34" s="8">
        <v>31</v>
      </c>
      <c r="X34" s="8">
        <v>32</v>
      </c>
      <c r="Y34" s="8">
        <v>33</v>
      </c>
      <c r="Z34" s="8">
        <v>34</v>
      </c>
      <c r="AA34" s="8">
        <v>35</v>
      </c>
      <c r="AB34" s="8">
        <v>36</v>
      </c>
      <c r="AC34" s="8">
        <v>37</v>
      </c>
      <c r="AD34" s="8">
        <v>38</v>
      </c>
      <c r="AE34" s="8">
        <v>39</v>
      </c>
      <c r="AF34" s="8">
        <v>40</v>
      </c>
      <c r="AG34" s="8">
        <v>41</v>
      </c>
      <c r="AH34" s="8">
        <v>42</v>
      </c>
      <c r="AI34" s="4"/>
    </row>
    <row r="35" spans="2:35" x14ac:dyDescent="0.25">
      <c r="B35" s="24">
        <v>28</v>
      </c>
      <c r="C35" s="25"/>
      <c r="D35" s="25"/>
      <c r="E35" s="25"/>
      <c r="F35" s="25"/>
      <c r="S35" s="2"/>
      <c r="T35" s="5" t="s">
        <v>21</v>
      </c>
      <c r="U35" s="6"/>
      <c r="V35" s="6"/>
      <c r="W35" s="6"/>
      <c r="X35" s="6">
        <f t="shared" ref="X35:AD37" si="4">X29</f>
        <v>1.95</v>
      </c>
      <c r="Y35" s="6">
        <f t="shared" si="4"/>
        <v>1.95</v>
      </c>
      <c r="Z35" s="6">
        <f t="shared" si="4"/>
        <v>1.8</v>
      </c>
      <c r="AA35" s="6">
        <f t="shared" si="4"/>
        <v>1.8</v>
      </c>
      <c r="AB35" s="6">
        <f t="shared" si="4"/>
        <v>1.6</v>
      </c>
      <c r="AC35" s="6">
        <f t="shared" si="4"/>
        <v>1.6</v>
      </c>
      <c r="AD35" s="6">
        <f t="shared" si="4"/>
        <v>1.6</v>
      </c>
      <c r="AE35" s="6"/>
      <c r="AF35" s="6"/>
      <c r="AG35" s="6"/>
      <c r="AH35" s="6"/>
      <c r="AI35" s="4"/>
    </row>
    <row r="36" spans="2:35" x14ac:dyDescent="0.25">
      <c r="B36" s="26">
        <v>29</v>
      </c>
      <c r="C36" s="39"/>
      <c r="D36" s="23"/>
      <c r="E36" s="23"/>
      <c r="F36" s="23"/>
      <c r="S36" s="2"/>
      <c r="T36" s="5"/>
      <c r="U36" s="6"/>
      <c r="V36" s="6"/>
      <c r="W36" s="6"/>
      <c r="X36" s="6">
        <f t="shared" si="4"/>
        <v>1.25</v>
      </c>
      <c r="Y36" s="6">
        <f t="shared" si="4"/>
        <v>1.25</v>
      </c>
      <c r="Z36" s="6">
        <f t="shared" si="4"/>
        <v>1.25</v>
      </c>
      <c r="AA36" s="6">
        <f t="shared" si="4"/>
        <v>1.25</v>
      </c>
      <c r="AB36" s="6">
        <f t="shared" si="4"/>
        <v>1.25</v>
      </c>
      <c r="AC36" s="6">
        <f t="shared" si="4"/>
        <v>1.25</v>
      </c>
      <c r="AD36" s="6">
        <f t="shared" si="4"/>
        <v>1.6</v>
      </c>
      <c r="AE36" s="6"/>
      <c r="AF36" s="6"/>
      <c r="AG36" s="6"/>
      <c r="AH36" s="6"/>
      <c r="AI36" s="4"/>
    </row>
    <row r="37" spans="2:35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/>
      <c r="V37" s="11"/>
      <c r="W37" s="11"/>
      <c r="X37" s="11">
        <f t="shared" si="4"/>
        <v>1.625</v>
      </c>
      <c r="Y37" s="11">
        <f t="shared" si="4"/>
        <v>1.65</v>
      </c>
      <c r="Z37" s="11">
        <f t="shared" si="4"/>
        <v>1.5874999999999999</v>
      </c>
      <c r="AA37" s="11">
        <f t="shared" si="4"/>
        <v>1.5625</v>
      </c>
      <c r="AB37" s="11">
        <f t="shared" si="4"/>
        <v>1.4166666666666667</v>
      </c>
      <c r="AC37" s="11">
        <f t="shared" si="4"/>
        <v>1.425</v>
      </c>
      <c r="AD37" s="11">
        <f t="shared" si="4"/>
        <v>1.6</v>
      </c>
      <c r="AE37" s="11"/>
      <c r="AF37" s="11"/>
      <c r="AG37" s="11"/>
      <c r="AH37" s="11"/>
      <c r="AI37" s="4"/>
    </row>
    <row r="38" spans="2:35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/>
      <c r="V38" s="12"/>
      <c r="W38" s="12"/>
      <c r="X38" s="12"/>
      <c r="Y38" s="12">
        <f>D40</f>
        <v>1.25</v>
      </c>
      <c r="Z38" s="12">
        <f>D41</f>
        <v>1.25</v>
      </c>
      <c r="AA38" s="12">
        <f>D42</f>
        <v>1.35</v>
      </c>
      <c r="AB38" s="12"/>
      <c r="AC38" s="12"/>
      <c r="AD38" s="12"/>
      <c r="AE38" s="12"/>
      <c r="AF38" s="12"/>
      <c r="AG38" s="12"/>
      <c r="AH38" s="12"/>
      <c r="AI38" s="4"/>
    </row>
    <row r="39" spans="2:35" x14ac:dyDescent="0.25">
      <c r="B39" s="24">
        <v>32</v>
      </c>
      <c r="C39" s="25"/>
      <c r="D39" s="25"/>
      <c r="E39" s="25" t="s">
        <v>19</v>
      </c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x14ac:dyDescent="0.25">
      <c r="B40" s="26">
        <v>33</v>
      </c>
      <c r="C40" s="23">
        <v>0.96509999999999996</v>
      </c>
      <c r="D40" s="23">
        <f>'[1]33'!$D$152</f>
        <v>1.25</v>
      </c>
      <c r="E40" s="23" t="str">
        <f>'[1]33'!$F$152</f>
        <v>-</v>
      </c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x14ac:dyDescent="0.25">
      <c r="B41" s="24">
        <v>34</v>
      </c>
      <c r="C41" s="25">
        <v>0.96509999999999996</v>
      </c>
      <c r="D41" s="25">
        <f>'[1]34'!$D$152</f>
        <v>1.25</v>
      </c>
      <c r="E41" s="25" t="str">
        <f>'[1]34'!$F$152</f>
        <v>-</v>
      </c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x14ac:dyDescent="0.25">
      <c r="B42" s="26">
        <v>35</v>
      </c>
      <c r="C42" s="23">
        <v>0.96509999999999996</v>
      </c>
      <c r="D42" s="23">
        <f>'[1]35'!$D$152</f>
        <v>1.35</v>
      </c>
      <c r="E42" s="23" t="str">
        <f>'[1]35'!$F$152</f>
        <v>-</v>
      </c>
      <c r="F42" s="23">
        <f>'[1]35'!$G$152</f>
        <v>3.6</v>
      </c>
      <c r="S42" s="2"/>
      <c r="T42" s="3" t="s">
        <v>10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2:35" x14ac:dyDescent="0.25">
      <c r="B43" s="24">
        <v>36</v>
      </c>
      <c r="C43" s="25"/>
      <c r="D43" s="25"/>
      <c r="E43" s="25" t="s">
        <v>25</v>
      </c>
      <c r="F43" s="25"/>
      <c r="S43" s="2"/>
      <c r="T43" s="4"/>
      <c r="U43" s="8">
        <v>29</v>
      </c>
      <c r="V43" s="8">
        <v>30</v>
      </c>
      <c r="W43" s="8">
        <v>31</v>
      </c>
      <c r="X43" s="8">
        <v>32</v>
      </c>
      <c r="Y43" s="8">
        <v>33</v>
      </c>
      <c r="Z43" s="8">
        <v>34</v>
      </c>
      <c r="AA43" s="8">
        <v>35</v>
      </c>
      <c r="AB43" s="8">
        <v>36</v>
      </c>
      <c r="AC43" s="8">
        <v>37</v>
      </c>
      <c r="AD43" s="8">
        <v>38</v>
      </c>
      <c r="AE43" s="8">
        <v>39</v>
      </c>
      <c r="AF43" s="8">
        <v>40</v>
      </c>
      <c r="AG43" s="8">
        <v>41</v>
      </c>
      <c r="AH43" s="8">
        <v>42</v>
      </c>
      <c r="AI43" s="13" t="s">
        <v>4</v>
      </c>
    </row>
    <row r="44" spans="2:35" x14ac:dyDescent="0.25">
      <c r="B44" s="26">
        <v>37</v>
      </c>
      <c r="C44" s="23"/>
      <c r="D44" s="23"/>
      <c r="E44" s="23"/>
      <c r="F44" s="23"/>
      <c r="S44" s="2"/>
      <c r="T44" s="5">
        <v>2015</v>
      </c>
      <c r="U44" s="6">
        <v>3.99</v>
      </c>
      <c r="V44" s="6">
        <v>3.1840000000000002</v>
      </c>
      <c r="W44" s="6">
        <v>2.6395833333333329</v>
      </c>
      <c r="X44" s="6">
        <v>2.3495238095238093</v>
      </c>
      <c r="Y44" s="6">
        <v>2.2730158730158734</v>
      </c>
      <c r="Z44" s="9">
        <v>2.2362499999999996</v>
      </c>
      <c r="AA44" s="6">
        <v>1.9833333333333334</v>
      </c>
      <c r="AB44" s="6">
        <v>2.1505555555555556</v>
      </c>
      <c r="AC44" s="6">
        <v>1.993888888888889</v>
      </c>
      <c r="AD44" s="6">
        <v>2.3266666666666667</v>
      </c>
      <c r="AE44" s="6">
        <v>2.2322222222222226</v>
      </c>
      <c r="AF44" s="6">
        <v>2.488</v>
      </c>
      <c r="AG44" s="6">
        <v>2.2233333333333332</v>
      </c>
      <c r="AH44" s="6">
        <v>2.4950000000000001</v>
      </c>
      <c r="AI44" s="10">
        <f>AVERAGE(U44:AH44)</f>
        <v>2.4689552154195016</v>
      </c>
    </row>
    <row r="45" spans="2:35" x14ac:dyDescent="0.25">
      <c r="B45" s="24">
        <v>38</v>
      </c>
      <c r="C45" s="25"/>
      <c r="D45" s="25"/>
      <c r="E45" s="25"/>
      <c r="F45" s="25"/>
      <c r="S45" s="2"/>
      <c r="T45" s="5">
        <v>2016</v>
      </c>
      <c r="U45" s="6">
        <v>4.5</v>
      </c>
      <c r="V45" s="6">
        <v>2.9488888888888893</v>
      </c>
      <c r="W45" s="6">
        <v>2.8583333333333338</v>
      </c>
      <c r="X45" s="6">
        <v>2.3922222222222218</v>
      </c>
      <c r="Y45" s="6">
        <v>2.5535714285714288</v>
      </c>
      <c r="Z45" s="9">
        <v>2.5326984126984127</v>
      </c>
      <c r="AA45" s="6">
        <v>2.4184126984126983</v>
      </c>
      <c r="AB45" s="6">
        <v>2.7838888888888889</v>
      </c>
      <c r="AC45" s="6">
        <v>2.8242063492063494</v>
      </c>
      <c r="AD45" s="6">
        <v>2.8242063492063494</v>
      </c>
      <c r="AE45" s="6">
        <v>2.5033333333333334</v>
      </c>
      <c r="AF45" s="6">
        <v>2.09</v>
      </c>
      <c r="AG45" s="6"/>
      <c r="AH45" s="6"/>
      <c r="AI45" s="10">
        <f t="shared" ref="AI45:AI52" si="5">AVERAGE(U45:AH45)</f>
        <v>2.7691468253968257</v>
      </c>
    </row>
    <row r="46" spans="2:35" x14ac:dyDescent="0.25">
      <c r="B46" s="26">
        <v>39</v>
      </c>
      <c r="C46" s="23"/>
      <c r="D46" s="23"/>
      <c r="E46" s="23"/>
      <c r="F46" s="23"/>
      <c r="S46" s="2"/>
      <c r="T46" s="5">
        <v>2017</v>
      </c>
      <c r="U46" s="6">
        <v>3.5780952380952384</v>
      </c>
      <c r="V46" s="6">
        <v>3.2994444444444446</v>
      </c>
      <c r="W46" s="6">
        <v>2.8657142857142857</v>
      </c>
      <c r="X46" s="6">
        <v>2.7272619047619049</v>
      </c>
      <c r="Y46" s="6">
        <v>2.9049999999999998</v>
      </c>
      <c r="Z46" s="9">
        <v>2.63</v>
      </c>
      <c r="AA46" s="6"/>
      <c r="AB46" s="6">
        <v>2.6614285714285715</v>
      </c>
      <c r="AC46" s="6">
        <v>2.786111111111111</v>
      </c>
      <c r="AD46" s="6"/>
      <c r="AE46" s="6">
        <v>3.0466666666666669</v>
      </c>
      <c r="AF46" s="6">
        <v>2.8233333333333337</v>
      </c>
      <c r="AG46" s="6">
        <v>2.9350000000000001</v>
      </c>
      <c r="AH46" s="6"/>
      <c r="AI46" s="10">
        <f t="shared" si="5"/>
        <v>2.9325505050505054</v>
      </c>
    </row>
    <row r="47" spans="2:35" x14ac:dyDescent="0.25">
      <c r="B47" s="24">
        <v>40</v>
      </c>
      <c r="C47" s="25"/>
      <c r="D47" s="25"/>
      <c r="E47" s="25"/>
      <c r="F47" s="25"/>
      <c r="S47" s="2"/>
      <c r="T47" s="5">
        <v>2018</v>
      </c>
      <c r="U47" s="6">
        <v>3.98</v>
      </c>
      <c r="V47" s="6"/>
      <c r="W47" s="6">
        <v>3.6944444444444446</v>
      </c>
      <c r="X47" s="6">
        <v>3.45</v>
      </c>
      <c r="Y47" s="6">
        <v>3.5074999999999998</v>
      </c>
      <c r="Z47" s="9">
        <v>3.1941666666666664</v>
      </c>
      <c r="AA47" s="6">
        <v>3.0588888888888888</v>
      </c>
      <c r="AB47" s="6">
        <v>2.7927272727272725</v>
      </c>
      <c r="AC47" s="6">
        <v>2.9922222222222223</v>
      </c>
      <c r="AD47" s="6">
        <v>2.9922222222222223</v>
      </c>
      <c r="AE47" s="6">
        <v>3.1033333333333335</v>
      </c>
      <c r="AF47" s="6">
        <v>3.1044444444444448</v>
      </c>
      <c r="AG47" s="6">
        <v>3.0590000000000002</v>
      </c>
      <c r="AH47" s="6">
        <v>3.1187500000000004</v>
      </c>
      <c r="AI47" s="10">
        <f t="shared" si="5"/>
        <v>3.2344384226884224</v>
      </c>
    </row>
    <row r="48" spans="2:35" x14ac:dyDescent="0.25">
      <c r="B48" s="26">
        <v>41</v>
      </c>
      <c r="C48" s="23"/>
      <c r="D48" s="23"/>
      <c r="E48" s="23"/>
      <c r="F48" s="23"/>
      <c r="S48" s="2"/>
      <c r="T48" s="5">
        <v>2019</v>
      </c>
      <c r="U48" s="6">
        <v>4.24</v>
      </c>
      <c r="V48" s="6">
        <v>4.1875</v>
      </c>
      <c r="W48" s="6">
        <v>3.3244444444444445</v>
      </c>
      <c r="X48" s="6">
        <v>3.1736363636363634</v>
      </c>
      <c r="Y48" s="6">
        <v>3.0999999999999996</v>
      </c>
      <c r="Z48" s="9">
        <v>2.8941666666666666</v>
      </c>
      <c r="AA48" s="6">
        <v>2.6718181818181814</v>
      </c>
      <c r="AB48" s="6">
        <v>2.7936363636363635</v>
      </c>
      <c r="AC48" s="6">
        <v>2.7399999999999998</v>
      </c>
      <c r="AD48" s="6">
        <v>2.7078571428571432</v>
      </c>
      <c r="AE48" s="6">
        <v>2.7253846153846153</v>
      </c>
      <c r="AF48" s="6">
        <v>2.7378571428571425</v>
      </c>
      <c r="AG48" s="6">
        <v>2.7215384615384619</v>
      </c>
      <c r="AH48" s="6">
        <v>2.8533333333333335</v>
      </c>
      <c r="AI48" s="10">
        <f t="shared" si="5"/>
        <v>3.0622266225837653</v>
      </c>
    </row>
    <row r="49" spans="2:35" x14ac:dyDescent="0.25">
      <c r="B49" s="24">
        <v>42</v>
      </c>
      <c r="C49" s="25"/>
      <c r="D49" s="25"/>
      <c r="E49" s="25"/>
      <c r="F49" s="25"/>
      <c r="S49" s="2"/>
      <c r="T49" s="5">
        <v>2020</v>
      </c>
      <c r="U49" s="6"/>
      <c r="V49" s="6"/>
      <c r="W49" s="6"/>
      <c r="X49" s="6">
        <v>5.25</v>
      </c>
      <c r="Y49" s="6">
        <v>5.25</v>
      </c>
      <c r="Z49" s="9">
        <v>5.12</v>
      </c>
      <c r="AA49" s="6">
        <v>5.12</v>
      </c>
      <c r="AB49" s="6">
        <v>5.04</v>
      </c>
      <c r="AC49" s="6"/>
      <c r="AD49" s="6"/>
      <c r="AE49" s="6"/>
      <c r="AF49" s="6"/>
      <c r="AG49" s="6"/>
      <c r="AH49" s="6"/>
      <c r="AI49" s="10">
        <f t="shared" si="5"/>
        <v>5.1560000000000006</v>
      </c>
    </row>
    <row r="50" spans="2:35" x14ac:dyDescent="0.25">
      <c r="B50" s="26">
        <v>43</v>
      </c>
      <c r="C50" s="23"/>
      <c r="D50" s="23"/>
      <c r="E50" s="23"/>
      <c r="F50" s="23"/>
      <c r="S50" s="2"/>
      <c r="T50" s="5" t="s">
        <v>22</v>
      </c>
      <c r="U50" s="6">
        <f>MAX(U44:U49)</f>
        <v>4.5</v>
      </c>
      <c r="V50" s="6">
        <f t="shared" ref="V50:AH50" si="6">MAX(V44:V49)</f>
        <v>4.1875</v>
      </c>
      <c r="W50" s="6">
        <f t="shared" si="6"/>
        <v>3.6944444444444446</v>
      </c>
      <c r="X50" s="6">
        <f t="shared" si="6"/>
        <v>5.25</v>
      </c>
      <c r="Y50" s="6">
        <f t="shared" si="6"/>
        <v>5.25</v>
      </c>
      <c r="Z50" s="6">
        <f t="shared" si="6"/>
        <v>5.12</v>
      </c>
      <c r="AA50" s="6">
        <f t="shared" si="6"/>
        <v>5.12</v>
      </c>
      <c r="AB50" s="6">
        <f t="shared" si="6"/>
        <v>5.04</v>
      </c>
      <c r="AC50" s="6">
        <f t="shared" si="6"/>
        <v>2.9922222222222223</v>
      </c>
      <c r="AD50" s="6">
        <f t="shared" si="6"/>
        <v>2.9922222222222223</v>
      </c>
      <c r="AE50" s="6">
        <f t="shared" si="6"/>
        <v>3.1033333333333335</v>
      </c>
      <c r="AF50" s="6">
        <f t="shared" si="6"/>
        <v>3.1044444444444448</v>
      </c>
      <c r="AG50" s="6">
        <f t="shared" si="6"/>
        <v>3.0590000000000002</v>
      </c>
      <c r="AH50" s="6">
        <f t="shared" si="6"/>
        <v>3.1187500000000004</v>
      </c>
      <c r="AI50" s="10">
        <f t="shared" si="5"/>
        <v>4.0379940476190477</v>
      </c>
    </row>
    <row r="51" spans="2:35" x14ac:dyDescent="0.25">
      <c r="B51" s="24">
        <v>44</v>
      </c>
      <c r="C51" s="25"/>
      <c r="D51" s="25"/>
      <c r="E51" s="25"/>
      <c r="F51" s="25"/>
      <c r="S51" s="2"/>
      <c r="T51" s="5" t="s">
        <v>23</v>
      </c>
      <c r="U51" s="6">
        <f>MIN(U44:U49)</f>
        <v>3.5780952380952384</v>
      </c>
      <c r="V51" s="6">
        <f t="shared" ref="V51:AH51" si="7">MIN(V44:V49)</f>
        <v>2.9488888888888893</v>
      </c>
      <c r="W51" s="6">
        <f t="shared" si="7"/>
        <v>2.6395833333333329</v>
      </c>
      <c r="X51" s="6">
        <f t="shared" si="7"/>
        <v>2.3495238095238093</v>
      </c>
      <c r="Y51" s="6">
        <f t="shared" si="7"/>
        <v>2.2730158730158734</v>
      </c>
      <c r="Z51" s="6">
        <f t="shared" si="7"/>
        <v>2.2362499999999996</v>
      </c>
      <c r="AA51" s="6">
        <f t="shared" si="7"/>
        <v>1.9833333333333334</v>
      </c>
      <c r="AB51" s="6">
        <f t="shared" si="7"/>
        <v>2.1505555555555556</v>
      </c>
      <c r="AC51" s="6">
        <f t="shared" si="7"/>
        <v>1.993888888888889</v>
      </c>
      <c r="AD51" s="6">
        <f t="shared" si="7"/>
        <v>2.3266666666666667</v>
      </c>
      <c r="AE51" s="6">
        <f t="shared" si="7"/>
        <v>2.2322222222222226</v>
      </c>
      <c r="AF51" s="6">
        <f t="shared" si="7"/>
        <v>2.09</v>
      </c>
      <c r="AG51" s="6">
        <f t="shared" si="7"/>
        <v>2.2233333333333332</v>
      </c>
      <c r="AH51" s="6">
        <f t="shared" si="7"/>
        <v>2.4950000000000001</v>
      </c>
      <c r="AI51" s="10">
        <f t="shared" si="5"/>
        <v>2.3943112244897962</v>
      </c>
    </row>
    <row r="52" spans="2:35" x14ac:dyDescent="0.25">
      <c r="B52" s="26">
        <v>45</v>
      </c>
      <c r="C52" s="23"/>
      <c r="D52" s="23"/>
      <c r="E52" s="23"/>
      <c r="F52" s="23"/>
      <c r="S52" s="2"/>
      <c r="T52" s="5" t="s">
        <v>20</v>
      </c>
      <c r="U52" s="6">
        <f>AVERAGE(U44:U49)</f>
        <v>4.0576190476190472</v>
      </c>
      <c r="V52" s="6">
        <f t="shared" ref="V52:AH52" si="8">AVERAGE(V44:V49)</f>
        <v>3.4049583333333335</v>
      </c>
      <c r="W52" s="6">
        <f t="shared" si="8"/>
        <v>3.0765039682539679</v>
      </c>
      <c r="X52" s="6">
        <f t="shared" si="8"/>
        <v>3.2237740500240499</v>
      </c>
      <c r="Y52" s="6">
        <f t="shared" si="8"/>
        <v>3.2648478835978838</v>
      </c>
      <c r="Z52" s="6">
        <f t="shared" si="8"/>
        <v>3.1012136243386244</v>
      </c>
      <c r="AA52" s="6">
        <f t="shared" si="8"/>
        <v>3.0504906204906206</v>
      </c>
      <c r="AB52" s="6">
        <f t="shared" si="8"/>
        <v>3.037039442039442</v>
      </c>
      <c r="AC52" s="6">
        <f t="shared" si="8"/>
        <v>2.6672857142857143</v>
      </c>
      <c r="AD52" s="6">
        <f t="shared" si="8"/>
        <v>2.7127380952380955</v>
      </c>
      <c r="AE52" s="6">
        <f t="shared" si="8"/>
        <v>2.7221880341880342</v>
      </c>
      <c r="AF52" s="6">
        <f t="shared" si="8"/>
        <v>2.6487269841269843</v>
      </c>
      <c r="AG52" s="6">
        <f t="shared" si="8"/>
        <v>2.7347179487179485</v>
      </c>
      <c r="AH52" s="6">
        <f t="shared" si="8"/>
        <v>2.8223611111111118</v>
      </c>
      <c r="AI52" s="10">
        <f t="shared" si="5"/>
        <v>3.0374617755260616</v>
      </c>
    </row>
    <row r="53" spans="2:35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2:35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2:35" x14ac:dyDescent="0.25">
      <c r="B55" s="24">
        <v>48</v>
      </c>
      <c r="C55" s="25"/>
      <c r="D55" s="25"/>
      <c r="E55" s="25"/>
      <c r="F55" s="25"/>
      <c r="S55" s="2"/>
      <c r="T55" s="4"/>
      <c r="U55" s="8">
        <v>29</v>
      </c>
      <c r="V55" s="8">
        <v>30</v>
      </c>
      <c r="W55" s="8">
        <v>31</v>
      </c>
      <c r="X55" s="8">
        <v>32</v>
      </c>
      <c r="Y55" s="8">
        <v>33</v>
      </c>
      <c r="Z55" s="8">
        <v>34</v>
      </c>
      <c r="AA55" s="8">
        <v>35</v>
      </c>
      <c r="AB55" s="8">
        <v>36</v>
      </c>
      <c r="AC55" s="8">
        <v>37</v>
      </c>
      <c r="AD55" s="8">
        <v>38</v>
      </c>
      <c r="AE55" s="8">
        <v>39</v>
      </c>
      <c r="AF55" s="8">
        <v>40</v>
      </c>
      <c r="AG55" s="8">
        <v>41</v>
      </c>
      <c r="AH55" s="8">
        <v>42</v>
      </c>
      <c r="AI55" s="4"/>
    </row>
    <row r="56" spans="2:35" x14ac:dyDescent="0.25">
      <c r="B56" s="26">
        <v>49</v>
      </c>
      <c r="C56" s="23"/>
      <c r="D56" s="23"/>
      <c r="E56" s="23"/>
      <c r="F56" s="23"/>
      <c r="S56" s="2"/>
      <c r="T56" s="5" t="s">
        <v>21</v>
      </c>
      <c r="U56" s="6">
        <f t="shared" ref="U56:AH58" si="9">U50</f>
        <v>4.5</v>
      </c>
      <c r="V56" s="6">
        <f t="shared" si="9"/>
        <v>4.1875</v>
      </c>
      <c r="W56" s="6">
        <f t="shared" si="9"/>
        <v>3.6944444444444446</v>
      </c>
      <c r="X56" s="6">
        <f t="shared" si="9"/>
        <v>5.25</v>
      </c>
      <c r="Y56" s="6">
        <f t="shared" si="9"/>
        <v>5.25</v>
      </c>
      <c r="Z56" s="6">
        <f t="shared" si="9"/>
        <v>5.12</v>
      </c>
      <c r="AA56" s="6">
        <f t="shared" si="9"/>
        <v>5.12</v>
      </c>
      <c r="AB56" s="6">
        <f t="shared" si="9"/>
        <v>5.04</v>
      </c>
      <c r="AC56" s="6">
        <f t="shared" si="9"/>
        <v>2.9922222222222223</v>
      </c>
      <c r="AD56" s="6">
        <f t="shared" si="9"/>
        <v>2.9922222222222223</v>
      </c>
      <c r="AE56" s="6">
        <f t="shared" si="9"/>
        <v>3.1033333333333335</v>
      </c>
      <c r="AF56" s="6">
        <f t="shared" si="9"/>
        <v>3.1044444444444448</v>
      </c>
      <c r="AG56" s="6">
        <f t="shared" si="9"/>
        <v>3.0590000000000002</v>
      </c>
      <c r="AH56" s="6">
        <f t="shared" si="9"/>
        <v>3.1187500000000004</v>
      </c>
      <c r="AI56" s="4"/>
    </row>
    <row r="57" spans="2:35" x14ac:dyDescent="0.25">
      <c r="B57" s="24">
        <v>50</v>
      </c>
      <c r="C57" s="25"/>
      <c r="D57" s="25"/>
      <c r="E57" s="25"/>
      <c r="F57" s="25"/>
      <c r="S57" s="2"/>
      <c r="T57" s="5"/>
      <c r="U57" s="6">
        <f t="shared" si="9"/>
        <v>3.5780952380952384</v>
      </c>
      <c r="V57" s="6">
        <f t="shared" si="9"/>
        <v>2.9488888888888893</v>
      </c>
      <c r="W57" s="6">
        <f t="shared" si="9"/>
        <v>2.6395833333333329</v>
      </c>
      <c r="X57" s="6">
        <f t="shared" si="9"/>
        <v>2.3495238095238093</v>
      </c>
      <c r="Y57" s="6">
        <f t="shared" si="9"/>
        <v>2.2730158730158734</v>
      </c>
      <c r="Z57" s="6">
        <f t="shared" si="9"/>
        <v>2.2362499999999996</v>
      </c>
      <c r="AA57" s="6">
        <f t="shared" si="9"/>
        <v>1.9833333333333334</v>
      </c>
      <c r="AB57" s="6">
        <f t="shared" si="9"/>
        <v>2.1505555555555556</v>
      </c>
      <c r="AC57" s="6">
        <f t="shared" si="9"/>
        <v>1.993888888888889</v>
      </c>
      <c r="AD57" s="6">
        <f t="shared" si="9"/>
        <v>2.3266666666666667</v>
      </c>
      <c r="AE57" s="6">
        <f t="shared" si="9"/>
        <v>2.2322222222222226</v>
      </c>
      <c r="AF57" s="6">
        <f t="shared" si="9"/>
        <v>2.09</v>
      </c>
      <c r="AG57" s="6">
        <f t="shared" si="9"/>
        <v>2.2233333333333332</v>
      </c>
      <c r="AH57" s="6">
        <f t="shared" si="9"/>
        <v>2.4950000000000001</v>
      </c>
      <c r="AI57" s="4"/>
    </row>
    <row r="58" spans="2:35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2015 - 2020</v>
      </c>
      <c r="U58" s="11">
        <f t="shared" si="9"/>
        <v>4.0576190476190472</v>
      </c>
      <c r="V58" s="11">
        <f t="shared" si="9"/>
        <v>3.4049583333333335</v>
      </c>
      <c r="W58" s="11">
        <f t="shared" si="9"/>
        <v>3.0765039682539679</v>
      </c>
      <c r="X58" s="11">
        <f t="shared" si="9"/>
        <v>3.2237740500240499</v>
      </c>
      <c r="Y58" s="11">
        <f t="shared" si="9"/>
        <v>3.2648478835978838</v>
      </c>
      <c r="Z58" s="11">
        <f t="shared" si="9"/>
        <v>3.1012136243386244</v>
      </c>
      <c r="AA58" s="11">
        <f t="shared" si="9"/>
        <v>3.0504906204906206</v>
      </c>
      <c r="AB58" s="11">
        <f t="shared" si="9"/>
        <v>3.037039442039442</v>
      </c>
      <c r="AC58" s="11">
        <f t="shared" si="9"/>
        <v>2.6672857142857143</v>
      </c>
      <c r="AD58" s="11">
        <f t="shared" si="9"/>
        <v>2.7127380952380955</v>
      </c>
      <c r="AE58" s="11">
        <f t="shared" si="9"/>
        <v>2.7221880341880342</v>
      </c>
      <c r="AF58" s="11">
        <f t="shared" si="9"/>
        <v>2.6487269841269843</v>
      </c>
      <c r="AG58" s="11">
        <f t="shared" si="9"/>
        <v>2.7347179487179485</v>
      </c>
      <c r="AH58" s="11">
        <f t="shared" si="9"/>
        <v>2.8223611111111118</v>
      </c>
      <c r="AI58" s="4"/>
    </row>
    <row r="59" spans="2:35" x14ac:dyDescent="0.25">
      <c r="B59" s="24">
        <v>52</v>
      </c>
      <c r="C59" s="25"/>
      <c r="D59" s="25"/>
      <c r="E59" s="25"/>
      <c r="F59" s="25"/>
      <c r="S59" s="2" t="s">
        <v>14</v>
      </c>
      <c r="T59" s="5">
        <v>2021</v>
      </c>
      <c r="U59" s="12"/>
      <c r="V59" s="12"/>
      <c r="W59" s="12"/>
      <c r="X59" s="12"/>
      <c r="Y59" s="12">
        <f>F40</f>
        <v>0</v>
      </c>
      <c r="Z59" s="12">
        <f>F41</f>
        <v>0</v>
      </c>
      <c r="AA59" s="12">
        <f>F42</f>
        <v>3.6</v>
      </c>
      <c r="AB59" s="12"/>
      <c r="AC59" s="12"/>
      <c r="AD59" s="12"/>
      <c r="AE59" s="12"/>
      <c r="AF59" s="12"/>
      <c r="AG59" s="12"/>
      <c r="AH59" s="12"/>
      <c r="AI59" s="4"/>
    </row>
    <row r="60" spans="2:35" x14ac:dyDescent="0.25">
      <c r="B60" s="27">
        <v>53</v>
      </c>
      <c r="C60" s="28"/>
      <c r="D60" s="28"/>
      <c r="E60" s="28"/>
      <c r="F60" s="28"/>
    </row>
    <row r="61" spans="2:35" ht="15.75" thickBot="1" x14ac:dyDescent="0.3"/>
    <row r="62" spans="2:35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</row>
    <row r="63" spans="2:35" x14ac:dyDescent="0.25">
      <c r="B63" s="36" t="s">
        <v>17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</row>
    <row r="64" spans="2:35" x14ac:dyDescent="0.25">
      <c r="B64" s="36" t="s">
        <v>28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</row>
    <row r="65" spans="2:34" x14ac:dyDescent="0.25">
      <c r="B65" s="36" t="s">
        <v>8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</row>
    <row r="66" spans="2:34" x14ac:dyDescent="0.25">
      <c r="B66" s="36" t="s">
        <v>9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 t="shared" ref="T66:T71" si="10">(D40-C40)/C40</f>
        <v>0.29520256968189829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</row>
    <row r="67" spans="2:34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 t="shared" si="10"/>
        <v>0.29520256968189829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</row>
    <row r="68" spans="2:34" x14ac:dyDescent="0.25">
      <c r="T68" s="35">
        <f t="shared" si="10"/>
        <v>0.39881877525645026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2:34" x14ac:dyDescent="0.25">
      <c r="T69" s="35" t="e">
        <f t="shared" si="10"/>
        <v>#DIV/0!</v>
      </c>
    </row>
    <row r="70" spans="2:34" x14ac:dyDescent="0.25">
      <c r="T70" s="35" t="e">
        <f t="shared" si="10"/>
        <v>#DIV/0!</v>
      </c>
    </row>
    <row r="71" spans="2:34" x14ac:dyDescent="0.25">
      <c r="T71" s="35" t="e">
        <f t="shared" si="10"/>
        <v>#DIV/0!</v>
      </c>
    </row>
    <row r="72" spans="2:34" x14ac:dyDescent="0.25">
      <c r="T72" s="35"/>
    </row>
    <row r="73" spans="2:34" x14ac:dyDescent="0.25">
      <c r="T73" s="35"/>
    </row>
    <row r="74" spans="2:34" x14ac:dyDescent="0.25">
      <c r="T74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Ciruela 35_38</vt:lpstr>
      <vt:lpstr>Ciruela 40+</vt:lpstr>
      <vt:lpstr>'Ciruela 35_38'!Área_de_impresión</vt:lpstr>
      <vt:lpstr>'Ciruela 40+'!Área_de_impresión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2020-08-04T11:09:57Z</cp:lastPrinted>
  <dcterms:created xsi:type="dcterms:W3CDTF">2020-02-25T07:23:09Z</dcterms:created>
  <dcterms:modified xsi:type="dcterms:W3CDTF">2021-09-14T11:54:25Z</dcterms:modified>
</cp:coreProperties>
</file>