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Patata fresco libre" sheetId="4" r:id="rId1"/>
  </sheets>
  <externalReferences>
    <externalReference r:id="rId2"/>
  </externalReferences>
  <definedNames>
    <definedName name="_xlnm.Print_Area" localSheetId="0">'Patata fresco libre'!$A$1:$N$68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S77" i="4" l="1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F55" i="4"/>
  <c r="AF59" i="4" s="1"/>
  <c r="E55" i="4"/>
  <c r="D55" i="4"/>
  <c r="AF38" i="4" s="1"/>
  <c r="F54" i="4" l="1"/>
  <c r="E54" i="4"/>
  <c r="D54" i="4"/>
  <c r="F53" i="4" l="1"/>
  <c r="E53" i="4"/>
  <c r="D53" i="4"/>
  <c r="F52" i="4" l="1"/>
  <c r="E52" i="4" l="1"/>
  <c r="D52" i="4"/>
  <c r="F51" i="4" l="1"/>
  <c r="AE59" i="4" s="1"/>
  <c r="E51" i="4"/>
  <c r="D51" i="4"/>
  <c r="AE38" i="4" s="1"/>
  <c r="S72" i="4" l="1"/>
  <c r="S73" i="4"/>
  <c r="S74" i="4"/>
  <c r="S75" i="4"/>
  <c r="S76" i="4"/>
  <c r="F50" i="4"/>
  <c r="E50" i="4"/>
  <c r="D50" i="4"/>
  <c r="F49" i="4" l="1"/>
  <c r="E48" i="4"/>
  <c r="E49" i="4"/>
  <c r="D49" i="4"/>
  <c r="F48" i="4" l="1"/>
  <c r="D48" i="4"/>
  <c r="S69" i="4" l="1"/>
  <c r="S70" i="4"/>
  <c r="S71" i="4"/>
  <c r="F47" i="4"/>
  <c r="AD59" i="4" s="1"/>
  <c r="F46" i="4"/>
  <c r="E47" i="4"/>
  <c r="E46" i="4"/>
  <c r="D47" i="4"/>
  <c r="D46" i="4"/>
  <c r="S67" i="4" s="1"/>
  <c r="S68" i="4" l="1"/>
  <c r="AD38" i="4"/>
  <c r="F45" i="4"/>
  <c r="AC59" i="4" s="1"/>
  <c r="E45" i="4"/>
  <c r="D45" i="4"/>
  <c r="AC38" i="4" s="1"/>
  <c r="S66" i="4" l="1"/>
  <c r="T58" i="4" l="1"/>
  <c r="T37" i="4"/>
  <c r="AF31" i="4" l="1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2" i="4" l="1"/>
  <c r="AF58" i="4" s="1"/>
  <c r="AE52" i="4"/>
  <c r="AE58" i="4" s="1"/>
  <c r="AD52" i="4"/>
  <c r="AD58" i="4" s="1"/>
  <c r="AC52" i="4"/>
  <c r="AC58" i="4" s="1"/>
  <c r="AB52" i="4"/>
  <c r="AA52" i="4"/>
  <c r="Z52" i="4"/>
  <c r="Y52" i="4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A51" i="4"/>
  <c r="Z51" i="4"/>
  <c r="Y51" i="4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A50" i="4"/>
  <c r="Z50" i="4"/>
  <c r="Y50" i="4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AF37" i="4"/>
  <c r="AE37" i="4"/>
  <c r="AD37" i="4"/>
  <c r="AC37" i="4"/>
  <c r="X37" i="4"/>
  <c r="W37" i="4"/>
  <c r="V37" i="4"/>
  <c r="U37" i="4"/>
  <c r="AF36" i="4"/>
  <c r="AE36" i="4"/>
  <c r="AD36" i="4"/>
  <c r="AC36" i="4"/>
  <c r="X36" i="4"/>
  <c r="W36" i="4"/>
  <c r="V36" i="4"/>
  <c r="U36" i="4"/>
  <c r="AF35" i="4"/>
  <c r="AE35" i="4"/>
  <c r="AD35" i="4"/>
  <c r="AC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<sst xmlns="http://schemas.openxmlformats.org/spreadsheetml/2006/main" count="74" uniqueCount="32">
  <si>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</si>
  <si>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</si>
  <si>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</si>
  <si>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</si>
  <si>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</si>
  <si>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</si>
  <si>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</si>
  <si>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</si>
  <si>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</si>
  <si>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</si>
  <si>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</si>
  <si>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</si>
  <si>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</si>
  <si>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</si>
  <si>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</si>
  <si>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</si>
  <si>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</si>
  <si>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</si>
  <si>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</si>
  <si>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</si>
  <si>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Patata consumo mercado. Precios Percibidos Agricultor. €/100 kg</t>
  </si>
  <si>
    <t>Patata consumo mercado. Precios Pagados Consumidor €/100 kg</t>
  </si>
  <si>
    <t>TUBÉRCULOS. Patata de consumo fresco libre</t>
  </si>
  <si>
    <t>El coste medio de producción de Patata de consumo  fresco libre (patata sin compromiso de compra en el momento de la siembra) en La Rioja en el año 2020</t>
  </si>
  <si>
    <t>se ha calculado en 12,87 €/100 kg para un rendimiento medio de 48.000 kg/ha.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</si>
  <si>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</si>
  <si>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</si>
  <si>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</si>
  <si>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</si>
  <si>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</si>
  <si>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INICIO DE CAMPAÑA 2021 - 2022</t>
  </si>
  <si>
    <t>Durante la última semana, el precio percibido por el agricultor, se encuentra un 39,9%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</si>
</sst>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'Patata fresco libre'!$T$35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libre'!$U$35:$AF$35</c:f>
              <c:numCache>
                <c:formatCode>0.00</c:formatCode>
                <c:ptCount val="12"/>
                <c:pt idx="0">
                  <c:v>30.5</c:v>
                </c:pt>
                <c:pt idx="1">
                  <c:v>39.200000000000003</c:v>
                </c:pt>
                <c:pt idx="2">
                  <c:v>36</c:v>
                </c:pt>
                <c:pt idx="3">
                  <c:v>20.5</c:v>
                </c:pt>
                <c:pt idx="8">
                  <c:v>32</c:v>
                </c:pt>
                <c:pt idx="9">
                  <c:v>25.25</c:v>
                </c:pt>
                <c:pt idx="10">
                  <c:v>24.2</c:v>
                </c:pt>
                <c:pt idx="11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'Patata fresco libre'!$T$36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libre'!$U$36:$AF$36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524288"/>
        <c:axId val="108526208"/>
      </c:areaChart>
      <c:lineChart>
        <c:grouping val="standard"/>
        <c:varyColors val="0"/>
        <c:ser>
          <c:idx val="2"/>
          <c:order val="2"/>
          <c:tx>
            <c:strRef>
              <c:f>'Patata fresco libre'!$T$37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libre'!$U$37:$AF$37</c:f>
              <c:numCache>
                <c:formatCode>0.00</c:formatCode>
                <c:ptCount val="12"/>
                <c:pt idx="0">
                  <c:v>17.466666666666665</c:v>
                </c:pt>
                <c:pt idx="1">
                  <c:v>19.7</c:v>
                </c:pt>
                <c:pt idx="2">
                  <c:v>19.866666666666667</c:v>
                </c:pt>
                <c:pt idx="3">
                  <c:v>14.125</c:v>
                </c:pt>
                <c:pt idx="8">
                  <c:v>18.5</c:v>
                </c:pt>
                <c:pt idx="9">
                  <c:v>17.041666666666668</c:v>
                </c:pt>
                <c:pt idx="10">
                  <c:v>16.324999999999999</c:v>
                </c:pt>
                <c:pt idx="11">
                  <c:v>16.666666666666668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'Patata fresco libre'!$T$38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'Patata fresco libre'!$U$34:$AF$34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libre'!$U$38:$AF$38</c:f>
              <c:numCache>
                <c:formatCode>0.00</c:formatCode>
                <c:ptCount val="12"/>
                <c:pt idx="8">
                  <c:v>17</c:v>
                </c:pt>
                <c:pt idx="9">
                  <c:v>15.25</c:v>
                </c:pt>
                <c:pt idx="10">
                  <c:v>16.25</c:v>
                </c:pt>
                <c:pt idx="11">
                  <c:v>17.600000000000001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88928"/>
        <c:axId val="112990464"/>
      </c:lineChart>
      <c:catAx>
        <c:axId val="10852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8526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852620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08524288"/>
        <c:crosses val="autoZero"/>
        <c:crossBetween val="midCat"/>
      </c:valAx>
      <c:catAx>
        <c:axId val="112988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990464"/>
        <c:crosses val="autoZero"/>
        <c:auto val="0"/>
        <c:lblAlgn val="ctr"/>
        <c:lblOffset val="100"/>
        <c:noMultiLvlLbl val="0"/>
      </c:catAx>
      <c:valAx>
        <c:axId val="11299046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98892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'Patata fresco libre'!$T$56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libre'!$U$56:$AF$56</c:f>
              <c:numCache>
                <c:formatCode>0.00</c:formatCode>
                <c:ptCount val="12"/>
                <c:pt idx="0">
                  <c:v>83.663888888888891</c:v>
                </c:pt>
                <c:pt idx="1">
                  <c:v>81.3</c:v>
                </c:pt>
                <c:pt idx="2">
                  <c:v>83.01166666666667</c:v>
                </c:pt>
                <c:pt idx="3">
                  <c:v>93.222321428571448</c:v>
                </c:pt>
                <c:pt idx="8">
                  <c:v>91.341269841269849</c:v>
                </c:pt>
                <c:pt idx="9">
                  <c:v>103.17297979797982</c:v>
                </c:pt>
                <c:pt idx="10">
                  <c:v>100.31476190476192</c:v>
                </c:pt>
                <c:pt idx="11">
                  <c:v>99.9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'Patata fresco libre'!$T$57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libre'!$U$57:$AF$57</c:f>
              <c:numCache>
                <c:formatCode>0.00</c:formatCode>
                <c:ptCount val="12"/>
                <c:pt idx="0">
                  <c:v>69.825000000000003</c:v>
                </c:pt>
                <c:pt idx="1">
                  <c:v>70.489583333333343</c:v>
                </c:pt>
                <c:pt idx="2">
                  <c:v>70.052083333333329</c:v>
                </c:pt>
                <c:pt idx="3">
                  <c:v>69.833730158730162</c:v>
                </c:pt>
                <c:pt idx="8">
                  <c:v>72.1111111111111</c:v>
                </c:pt>
                <c:pt idx="9">
                  <c:v>66.589583333333337</c:v>
                </c:pt>
                <c:pt idx="10">
                  <c:v>71.422222222222217</c:v>
                </c:pt>
                <c:pt idx="11">
                  <c:v>71.783333333333317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22624"/>
        <c:axId val="112924160"/>
      </c:areaChart>
      <c:lineChart>
        <c:grouping val="standard"/>
        <c:varyColors val="0"/>
        <c:ser>
          <c:idx val="2"/>
          <c:order val="2"/>
          <c:tx>
            <c:strRef>
              <c:f>'Patata fresco libre'!$T$58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libre'!$U$58:$AF$58</c:f>
              <c:numCache>
                <c:formatCode>0.00</c:formatCode>
                <c:ptCount val="12"/>
                <c:pt idx="0">
                  <c:v>75.781379731379729</c:v>
                </c:pt>
                <c:pt idx="1">
                  <c:v>75.062574404761918</c:v>
                </c:pt>
                <c:pt idx="2">
                  <c:v>74.526889880952382</c:v>
                </c:pt>
                <c:pt idx="3">
                  <c:v>79.314814178876674</c:v>
                </c:pt>
                <c:pt idx="8">
                  <c:v>79.265873015873012</c:v>
                </c:pt>
                <c:pt idx="9">
                  <c:v>82.255968163780665</c:v>
                </c:pt>
                <c:pt idx="10">
                  <c:v>79.598680555555561</c:v>
                </c:pt>
                <c:pt idx="11">
                  <c:v>82.550496031746036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'Patata fresco libre'!$T$59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'Patata fresco libre'!$U$55:$AF$55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'Patata fresco libre'!$U$59:$AF$59</c:f>
              <c:numCache>
                <c:formatCode>0.00</c:formatCode>
                <c:ptCount val="12"/>
                <c:pt idx="8">
                  <c:v>102.83</c:v>
                </c:pt>
                <c:pt idx="9">
                  <c:v>106.1075</c:v>
                </c:pt>
                <c:pt idx="10">
                  <c:v>102.83250000000001</c:v>
                </c:pt>
                <c:pt idx="11">
                  <c:v>104.08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26080"/>
        <c:axId val="112944256"/>
      </c:lineChart>
      <c:catAx>
        <c:axId val="11292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924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2924160"/>
        <c:scaling>
          <c:orientation val="minMax"/>
          <c:min val="4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2922624"/>
        <c:crosses val="autoZero"/>
        <c:crossBetween val="midCat"/>
      </c:valAx>
      <c:catAx>
        <c:axId val="112926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944256"/>
        <c:crosses val="autoZero"/>
        <c:auto val="0"/>
        <c:lblAlgn val="ctr"/>
        <c:lblOffset val="100"/>
        <c:noMultiLvlLbl val="0"/>
      </c:catAx>
      <c:valAx>
        <c:axId val="11294425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292608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'Patata fresco libre'!$C$6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'Patata fresco libre'!$B$8:$B$60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'Patata fresco libre'!$C$8:$C$60</c:f>
              <c:numCache>
                <c:formatCode>#,##0.00</c:formatCode>
                <c:ptCount val="53"/>
                <c:pt idx="37">
                  <c:v>12.87</c:v>
                </c:pt>
                <c:pt idx="38">
                  <c:v>12.87</c:v>
                </c:pt>
                <c:pt idx="39">
                  <c:v>12.87</c:v>
                </c:pt>
                <c:pt idx="40">
                  <c:v>12.87</c:v>
                </c:pt>
                <c:pt idx="41">
                  <c:v>12.87</c:v>
                </c:pt>
                <c:pt idx="42">
                  <c:v>12.87</c:v>
                </c:pt>
                <c:pt idx="43">
                  <c:v>12.87</c:v>
                </c:pt>
                <c:pt idx="44">
                  <c:v>12.87</c:v>
                </c:pt>
                <c:pt idx="45">
                  <c:v>12.87</c:v>
                </c:pt>
                <c:pt idx="46">
                  <c:v>12.87</c:v>
                </c:pt>
                <c:pt idx="47">
                  <c:v>12.87</c:v>
                </c:pt>
                <c:pt idx="48">
                  <c:v>12.87</c:v>
                </c:pt>
                <c:pt idx="49">
                  <c:v>12.87</c:v>
                </c:pt>
                <c:pt idx="50">
                  <c:v>12.87</c:v>
                </c:pt>
                <c:pt idx="51">
                  <c:v>12.87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'Patata fresco libre'!$D$6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'Patata fresco libre'!$B$8:$B$60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'Patata fresco libre'!$D$8:$D$60</c:f>
              <c:numCache>
                <c:formatCode>#,##0.00</c:formatCode>
                <c:ptCount val="53"/>
                <c:pt idx="37">
                  <c:v>17</c:v>
                </c:pt>
                <c:pt idx="38">
                  <c:v>17</c:v>
                </c:pt>
                <c:pt idx="39">
                  <c:v>16</c:v>
                </c:pt>
                <c:pt idx="40">
                  <c:v>15</c:v>
                </c:pt>
                <c:pt idx="41">
                  <c:v>14</c:v>
                </c:pt>
                <c:pt idx="42">
                  <c:v>16</c:v>
                </c:pt>
                <c:pt idx="43">
                  <c:v>16</c:v>
                </c:pt>
                <c:pt idx="44">
                  <c:v>16</c:v>
                </c:pt>
                <c:pt idx="45">
                  <c:v>16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  <c:pt idx="49">
                  <c:v>18</c:v>
                </c:pt>
                <c:pt idx="50">
                  <c:v>18</c:v>
                </c:pt>
                <c:pt idx="51">
                  <c:v>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'Patata fresco libre'!$F$6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'Patata fresco libre'!$B$8:$B$60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'Patata fresco libre'!$F$8:$F$60</c:f>
              <c:numCache>
                <c:formatCode>#,##0.00</c:formatCode>
                <c:ptCount val="53"/>
                <c:pt idx="37">
                  <c:v>102.83</c:v>
                </c:pt>
                <c:pt idx="38">
                  <c:v>102.83</c:v>
                </c:pt>
                <c:pt idx="39">
                  <c:v>108.65</c:v>
                </c:pt>
                <c:pt idx="40">
                  <c:v>107.2</c:v>
                </c:pt>
                <c:pt idx="41">
                  <c:v>106.83</c:v>
                </c:pt>
                <c:pt idx="42">
                  <c:v>101.75</c:v>
                </c:pt>
                <c:pt idx="43">
                  <c:v>102.77</c:v>
                </c:pt>
                <c:pt idx="44">
                  <c:v>102.08</c:v>
                </c:pt>
                <c:pt idx="45">
                  <c:v>102.89</c:v>
                </c:pt>
                <c:pt idx="46">
                  <c:v>103.59</c:v>
                </c:pt>
                <c:pt idx="47">
                  <c:v>104.62</c:v>
                </c:pt>
                <c:pt idx="48">
                  <c:v>101.5</c:v>
                </c:pt>
                <c:pt idx="49">
                  <c:v>104.16</c:v>
                </c:pt>
                <c:pt idx="50">
                  <c:v>104.4</c:v>
                </c:pt>
                <c:pt idx="51">
                  <c:v>105.72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54752"/>
        <c:axId val="112977408"/>
      </c:lineChart>
      <c:catAx>
        <c:axId val="11295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977408"/>
        <c:crosses val="autoZero"/>
        <c:auto val="1"/>
        <c:lblAlgn val="ctr"/>
        <c:lblOffset val="100"/>
        <c:noMultiLvlLbl val="0"/>
      </c:catAx>
      <c:valAx>
        <c:axId val="11297740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295475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7">
          <cell r="D37">
            <v>17</v>
          </cell>
          <cell r="F37" t="str">
            <v>-</v>
          </cell>
          <cell r="G37">
            <v>102.83</v>
          </cell>
        </row>
      </sheetData>
      <sheetData sheetId="38">
        <row r="37">
          <cell r="D37">
            <v>17</v>
          </cell>
          <cell r="F37" t="str">
            <v>-</v>
          </cell>
          <cell r="G37">
            <v>102.83</v>
          </cell>
        </row>
      </sheetData>
      <sheetData sheetId="39">
        <row r="37">
          <cell r="D37">
            <v>16</v>
          </cell>
          <cell r="F37" t="str">
            <v>-</v>
          </cell>
          <cell r="G37">
            <v>108.65</v>
          </cell>
        </row>
      </sheetData>
      <sheetData sheetId="40">
        <row r="37">
          <cell r="D37">
            <v>15</v>
          </cell>
          <cell r="F37" t="str">
            <v>-</v>
          </cell>
          <cell r="G37">
            <v>107.2</v>
          </cell>
        </row>
      </sheetData>
      <sheetData sheetId="41">
        <row r="37">
          <cell r="D37">
            <v>14</v>
          </cell>
          <cell r="F37" t="str">
            <v>-</v>
          </cell>
          <cell r="G37">
            <v>106.83</v>
          </cell>
        </row>
      </sheetData>
      <sheetData sheetId="42">
        <row r="37">
          <cell r="D37">
            <v>16</v>
          </cell>
          <cell r="F37" t="str">
            <v>-</v>
          </cell>
          <cell r="G37">
            <v>101.75</v>
          </cell>
        </row>
      </sheetData>
      <sheetData sheetId="43">
        <row r="37">
          <cell r="D37">
            <v>16</v>
          </cell>
          <cell r="F37" t="str">
            <v>-</v>
          </cell>
          <cell r="G37">
            <v>102.77</v>
          </cell>
        </row>
      </sheetData>
      <sheetData sheetId="44">
        <row r="37">
          <cell r="D37">
            <v>16</v>
          </cell>
          <cell r="F37" t="str">
            <v>-</v>
          </cell>
          <cell r="G37">
            <v>102.08</v>
          </cell>
        </row>
      </sheetData>
      <sheetData sheetId="45">
        <row r="37">
          <cell r="D37">
            <v>16</v>
          </cell>
          <cell r="F37" t="str">
            <v>-</v>
          </cell>
          <cell r="G37">
            <v>102.89</v>
          </cell>
        </row>
      </sheetData>
      <sheetData sheetId="46">
        <row r="37">
          <cell r="D37">
            <v>17</v>
          </cell>
          <cell r="F37" t="str">
            <v>-</v>
          </cell>
          <cell r="G37">
            <v>103.59</v>
          </cell>
        </row>
      </sheetData>
      <sheetData sheetId="47">
        <row r="37">
          <cell r="D37">
            <v>17</v>
          </cell>
          <cell r="F37" t="str">
            <v>-</v>
          </cell>
          <cell r="G37">
            <v>104.62</v>
          </cell>
        </row>
      </sheetData>
      <sheetData sheetId="48">
        <row r="37">
          <cell r="D37">
            <v>17</v>
          </cell>
          <cell r="F37" t="str">
            <v>-</v>
          </cell>
          <cell r="G37">
            <v>101.5</v>
          </cell>
        </row>
      </sheetData>
      <sheetData sheetId="49">
        <row r="37">
          <cell r="D37">
            <v>18</v>
          </cell>
          <cell r="F37" t="str">
            <v>-</v>
          </cell>
          <cell r="G37">
            <v>104.16</v>
          </cell>
        </row>
      </sheetData>
      <sheetData sheetId="50">
        <row r="37">
          <cell r="D37">
            <v>18</v>
          </cell>
          <cell r="F37" t="str">
            <v>-</v>
          </cell>
          <cell r="G37">
            <v>104.4</v>
          </cell>
        </row>
      </sheetData>
      <sheetData sheetId="51">
        <row r="37">
          <cell r="D37">
            <v>18</v>
          </cell>
          <cell r="F37" t="str">
            <v>-</v>
          </cell>
          <cell r="G37">
            <v>105.72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0"/>
  <sheetViews>
    <sheetView tabSelected="1" view="pageBreakPreview" zoomScale="85" zoomScaleNormal="160" zoomScaleSheetLayoutView="85" workbookViewId="0">
      <selection activeCell="B60" sqref="B60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20.42578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29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>
        <v>4</v>
      </c>
      <c r="V23" s="6">
        <v>4</v>
      </c>
      <c r="W23" s="6">
        <v>5</v>
      </c>
      <c r="X23" s="6">
        <v>6</v>
      </c>
      <c r="Y23" s="6"/>
      <c r="Z23" s="9"/>
      <c r="AA23" s="6"/>
      <c r="AB23" s="6"/>
      <c r="AC23" s="6">
        <v>19</v>
      </c>
      <c r="AD23" s="6">
        <v>19</v>
      </c>
      <c r="AE23" s="6">
        <v>19.5</v>
      </c>
      <c r="AF23" s="6">
        <v>21</v>
      </c>
      <c r="AG23" s="10">
        <f>AVERAGE(U23:AF23)</f>
        <v>12.1875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>
        <v>19.5</v>
      </c>
      <c r="V24" s="6">
        <v>19</v>
      </c>
      <c r="W24" s="6">
        <v>19.2</v>
      </c>
      <c r="X24" s="6">
        <v>20.5</v>
      </c>
      <c r="Y24" s="6"/>
      <c r="Z24" s="9"/>
      <c r="AA24" s="6"/>
      <c r="AB24" s="6"/>
      <c r="AC24" s="6">
        <v>32</v>
      </c>
      <c r="AD24" s="6">
        <v>25.25</v>
      </c>
      <c r="AE24" s="6">
        <v>20.25</v>
      </c>
      <c r="AF24" s="6">
        <v>20</v>
      </c>
      <c r="AG24" s="10">
        <f t="shared" ref="AG24:AG31" si="0">AVERAGE(U24:AF24)</f>
        <v>21.962499999999999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>
        <v>25</v>
      </c>
      <c r="V25" s="6">
        <v>27.500000000000004</v>
      </c>
      <c r="W25" s="6">
        <v>29.000000000000004</v>
      </c>
      <c r="X25" s="6"/>
      <c r="Y25" s="6"/>
      <c r="Z25" s="9"/>
      <c r="AA25" s="6"/>
      <c r="AB25" s="6"/>
      <c r="AC25" s="6">
        <v>9</v>
      </c>
      <c r="AD25" s="6">
        <v>9</v>
      </c>
      <c r="AE25" s="6">
        <v>9</v>
      </c>
      <c r="AF25" s="6">
        <v>9.0000000000000018</v>
      </c>
      <c r="AG25" s="10">
        <f t="shared" si="0"/>
        <v>16.785714285714285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2018</v>
      </c>
      <c r="U26" s="6">
        <v>9</v>
      </c>
      <c r="V26" s="6">
        <v>10.5</v>
      </c>
      <c r="W26" s="6">
        <v>12</v>
      </c>
      <c r="X26" s="6">
        <v>12</v>
      </c>
      <c r="Y26" s="6"/>
      <c r="Z26" s="9"/>
      <c r="AA26" s="6"/>
      <c r="AB26" s="6"/>
      <c r="AC26" s="6">
        <v>23</v>
      </c>
      <c r="AD26" s="6">
        <v>23</v>
      </c>
      <c r="AE26" s="6">
        <v>24.2</v>
      </c>
      <c r="AF26" s="6">
        <v>26</v>
      </c>
      <c r="AG26" s="10">
        <f t="shared" si="0"/>
        <v>17.462499999999999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2019</v>
      </c>
      <c r="U27" s="6">
        <v>30.5</v>
      </c>
      <c r="V27" s="6">
        <v>39.200000000000003</v>
      </c>
      <c r="W27" s="6">
        <v>36</v>
      </c>
      <c r="X27" s="6"/>
      <c r="Y27" s="6"/>
      <c r="Z27" s="9"/>
      <c r="AA27" s="6"/>
      <c r="AB27" s="6"/>
      <c r="AC27" s="6">
        <v>17</v>
      </c>
      <c r="AD27" s="6">
        <v>15</v>
      </c>
      <c r="AE27" s="6">
        <v>15</v>
      </c>
      <c r="AF27" s="6">
        <v>15</v>
      </c>
      <c r="AG27" s="10">
        <f t="shared" si="0"/>
        <v>23.957142857142856</v>
      </c>
    </row>
    <row r="28" spans="2:33" x14ac:dyDescent="0.25">
      <c r="B28" s="26">
        <v>21</v>
      </c>
      <c r="C28" s="23"/>
      <c r="D28" s="23"/>
      <c r="E28" s="23"/>
      <c r="F28" s="23"/>
      <c r="S28" s="2"/>
      <c r="T28" s="5">
        <v>2020</v>
      </c>
      <c r="U28" s="6">
        <v>16.8</v>
      </c>
      <c r="V28" s="6">
        <v>18</v>
      </c>
      <c r="W28" s="6">
        <v>18</v>
      </c>
      <c r="X28" s="6">
        <v>18</v>
      </c>
      <c r="Y28" s="6"/>
      <c r="Z28" s="9"/>
      <c r="AA28" s="6"/>
      <c r="AB28" s="6"/>
      <c r="AC28" s="6">
        <v>11</v>
      </c>
      <c r="AD28" s="6">
        <v>11</v>
      </c>
      <c r="AE28" s="6">
        <v>10</v>
      </c>
      <c r="AF28" s="6">
        <v>9</v>
      </c>
      <c r="AG28" s="10">
        <f t="shared" si="0"/>
        <v>13.975</v>
      </c>
    </row>
    <row r="29" spans="2:33" x14ac:dyDescent="0.25">
      <c r="B29" s="24">
        <v>22</v>
      </c>
      <c r="C29" s="25"/>
      <c r="D29" s="25"/>
      <c r="E29" s="25"/>
      <c r="F29" s="25"/>
      <c r="S29" s="2"/>
      <c r="T29" s="5" t="s">
        <v>25</v>
      </c>
      <c r="U29" s="6">
        <f>MAX(U23:U28)</f>
        <v>30.5</v>
      </c>
      <c r="V29" s="6">
        <f t="shared" ref="V29:AF29" si="1">MAX(V23:V28)</f>
        <v>39.200000000000003</v>
      </c>
      <c r="W29" s="6">
        <f t="shared" si="1"/>
        <v>36</v>
      </c>
      <c r="X29" s="6">
        <f t="shared" si="1"/>
        <v>20.5</v>
      </c>
      <c r="Y29" s="6">
        <f t="shared" si="1"/>
        <v>0</v>
      </c>
      <c r="Z29" s="6">
        <f t="shared" si="1"/>
        <v>0</v>
      </c>
      <c r="AA29" s="6">
        <f t="shared" si="1"/>
        <v>0</v>
      </c>
      <c r="AB29" s="6">
        <f t="shared" si="1"/>
        <v>0</v>
      </c>
      <c r="AC29" s="6">
        <f t="shared" si="1"/>
        <v>32</v>
      </c>
      <c r="AD29" s="6">
        <f t="shared" si="1"/>
        <v>25.25</v>
      </c>
      <c r="AE29" s="6">
        <f t="shared" si="1"/>
        <v>24.2</v>
      </c>
      <c r="AF29" s="6">
        <f t="shared" si="1"/>
        <v>26</v>
      </c>
      <c r="AG29" s="10">
        <f t="shared" si="0"/>
        <v>19.470833333333331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26</v>
      </c>
      <c r="U30" s="6">
        <f>MIN(U23:U28)</f>
        <v>4</v>
      </c>
      <c r="V30" s="6">
        <f t="shared" ref="V30:AF30" si="2">MIN(V23:V28)</f>
        <v>4</v>
      </c>
      <c r="W30" s="6">
        <f t="shared" si="2"/>
        <v>5</v>
      </c>
      <c r="X30" s="6">
        <f t="shared" si="2"/>
        <v>6</v>
      </c>
      <c r="Y30" s="6">
        <f t="shared" si="2"/>
        <v>0</v>
      </c>
      <c r="Z30" s="6">
        <f t="shared" si="2"/>
        <v>0</v>
      </c>
      <c r="AA30" s="6">
        <f t="shared" si="2"/>
        <v>0</v>
      </c>
      <c r="AB30" s="6">
        <f t="shared" si="2"/>
        <v>0</v>
      </c>
      <c r="AC30" s="6">
        <f t="shared" si="2"/>
        <v>9</v>
      </c>
      <c r="AD30" s="6">
        <f t="shared" si="2"/>
        <v>9</v>
      </c>
      <c r="AE30" s="6">
        <f t="shared" si="2"/>
        <v>9</v>
      </c>
      <c r="AF30" s="6">
        <f t="shared" si="2"/>
        <v>9</v>
      </c>
      <c r="AG30" s="10">
        <f t="shared" si="0"/>
        <v>4.583333333333333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27</v>
      </c>
      <c r="U31" s="6">
        <f>AVERAGE(U23:U28)</f>
        <v>17.466666666666665</v>
      </c>
      <c r="V31" s="6">
        <f t="shared" ref="V31:AF31" si="3">AVERAGE(V23:V28)</f>
        <v>19.7</v>
      </c>
      <c r="W31" s="6">
        <f t="shared" si="3"/>
        <v>19.866666666666667</v>
      </c>
      <c r="X31" s="6">
        <f t="shared" si="3"/>
        <v>14.125</v>
      </c>
      <c r="Y31" s="6" t="e">
        <f t="shared" si="3"/>
        <v>#DIV/0!</v>
      </c>
      <c r="Z31" s="6" t="e">
        <f t="shared" si="3"/>
        <v>#DIV/0!</v>
      </c>
      <c r="AA31" s="6" t="e">
        <f t="shared" si="3"/>
        <v>#DIV/0!</v>
      </c>
      <c r="AB31" s="6" t="e">
        <f t="shared" si="3"/>
        <v>#DIV/0!</v>
      </c>
      <c r="AC31" s="6">
        <f t="shared" si="3"/>
        <v>18.5</v>
      </c>
      <c r="AD31" s="6">
        <f t="shared" si="3"/>
        <v>17.041666666666668</v>
      </c>
      <c r="AE31" s="6">
        <f t="shared" si="3"/>
        <v>16.324999999999999</v>
      </c>
      <c r="AF31" s="6">
        <f t="shared" si="3"/>
        <v>16.666666666666668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28</v>
      </c>
      <c r="U35" s="6">
        <f t="shared" ref="U35:AF37" si="4">U29</f>
        <v>30.5</v>
      </c>
      <c r="V35" s="6">
        <f t="shared" si="4"/>
        <v>39.200000000000003</v>
      </c>
      <c r="W35" s="6">
        <f t="shared" si="4"/>
        <v>36</v>
      </c>
      <c r="X35" s="6">
        <f t="shared" si="4"/>
        <v>20.5</v>
      </c>
      <c r="Y35" s="6"/>
      <c r="Z35" s="6"/>
      <c r="AA35" s="6"/>
      <c r="AB35" s="6"/>
      <c r="AC35" s="6">
        <f t="shared" si="4"/>
        <v>32</v>
      </c>
      <c r="AD35" s="6">
        <f t="shared" si="4"/>
        <v>25.25</v>
      </c>
      <c r="AE35" s="6">
        <f t="shared" si="4"/>
        <v>24.2</v>
      </c>
      <c r="AF35" s="6">
        <f t="shared" si="4"/>
        <v>26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4</v>
      </c>
      <c r="V36" s="6">
        <f t="shared" si="4"/>
        <v>4</v>
      </c>
      <c r="W36" s="6">
        <f t="shared" si="4"/>
        <v>5</v>
      </c>
      <c r="X36" s="6">
        <f t="shared" si="4"/>
        <v>6</v>
      </c>
      <c r="Y36" s="6"/>
      <c r="Z36" s="6"/>
      <c r="AA36" s="6"/>
      <c r="AB36" s="6"/>
      <c r="AC36" s="6">
        <f t="shared" si="4"/>
        <v>9</v>
      </c>
      <c r="AD36" s="6">
        <f t="shared" si="4"/>
        <v>9</v>
      </c>
      <c r="AE36" s="6">
        <f t="shared" si="4"/>
        <v>9</v>
      </c>
      <c r="AF36" s="6">
        <f t="shared" si="4"/>
        <v>9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2015 - 2020</v>
      </c>
      <c r="U37" s="11">
        <f t="shared" si="4"/>
        <v>17.466666666666665</v>
      </c>
      <c r="V37" s="11">
        <f t="shared" si="4"/>
        <v>19.7</v>
      </c>
      <c r="W37" s="11">
        <f t="shared" si="4"/>
        <v>19.866666666666667</v>
      </c>
      <c r="X37" s="11">
        <f t="shared" si="4"/>
        <v>14.125</v>
      </c>
      <c r="Y37" s="11"/>
      <c r="Z37" s="11"/>
      <c r="AA37" s="11"/>
      <c r="AB37" s="11"/>
      <c r="AC37" s="11">
        <f t="shared" si="4"/>
        <v>18.5</v>
      </c>
      <c r="AD37" s="11">
        <f t="shared" si="4"/>
        <v>17.041666666666668</v>
      </c>
      <c r="AE37" s="11">
        <f t="shared" si="4"/>
        <v>16.324999999999999</v>
      </c>
      <c r="AF37" s="11">
        <f t="shared" si="4"/>
        <v>16.666666666666668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2021</v>
      </c>
      <c r="U38" s="12"/>
      <c r="V38" s="12"/>
      <c r="W38" s="12"/>
      <c r="X38" s="12"/>
      <c r="Y38" s="12"/>
      <c r="Z38" s="12"/>
      <c r="AA38" s="12"/>
      <c r="AB38" s="12"/>
      <c r="AC38" s="12">
        <f>AVERAGE(D42:D46)</f>
        <v>17</v>
      </c>
      <c r="AD38" s="12">
        <f>AVERAGE(D47:D50)</f>
        <v>15.25</v>
      </c>
      <c r="AE38" s="12">
        <f>AVERAGE(D51:D54)</f>
        <v>16.25</v>
      </c>
      <c r="AF38" s="12">
        <f>AVERAGE(D55:D59)</f>
        <v>17.600000000000001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F42" s="23"/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23" t="s">
        <v>30</v>
      </c>
      <c r="F44" s="23"/>
      <c r="S44" s="2"/>
      <c r="T44" s="5">
        <v>2015</v>
      </c>
      <c r="U44" s="6">
        <v>69.825000000000003</v>
      </c>
      <c r="V44" s="6">
        <v>70.489583333333343</v>
      </c>
      <c r="W44" s="6">
        <v>70.052083333333329</v>
      </c>
      <c r="X44" s="6">
        <v>69.833730158730162</v>
      </c>
      <c r="Y44" s="6"/>
      <c r="Z44" s="9"/>
      <c r="AA44" s="6"/>
      <c r="AB44" s="6"/>
      <c r="AC44" s="6">
        <v>74.345238095238102</v>
      </c>
      <c r="AD44" s="6">
        <v>74.654761904761912</v>
      </c>
      <c r="AE44" s="6">
        <v>73.261904761904759</v>
      </c>
      <c r="AF44" s="6">
        <v>75.126984126984127</v>
      </c>
      <c r="AG44" s="10">
        <f>AVERAGE(U44:AF44)</f>
        <v>72.198660714285722</v>
      </c>
    </row>
    <row r="45" spans="2:33" x14ac:dyDescent="0.25">
      <c r="B45" s="24">
        <v>38</v>
      </c>
      <c r="C45" s="25">
        <v>12.87</v>
      </c>
      <c r="D45" s="25">
        <f>'[1]38'!$D$37</f>
        <v>17</v>
      </c>
      <c r="E45" s="25" t="str">
        <f>'[1]38'!$F$37</f>
        <v>-</v>
      </c>
      <c r="F45" s="25">
        <f>'[1]38'!$G$37</f>
        <v>102.83</v>
      </c>
      <c r="S45" s="2"/>
      <c r="T45" s="5">
        <v>2016</v>
      </c>
      <c r="U45" s="6">
        <v>74.482142857142847</v>
      </c>
      <c r="V45" s="6">
        <v>72.285714285714292</v>
      </c>
      <c r="W45" s="6">
        <v>73.383809523809532</v>
      </c>
      <c r="X45" s="6">
        <v>81.958333333333329</v>
      </c>
      <c r="Y45" s="6"/>
      <c r="Z45" s="9"/>
      <c r="AA45" s="6"/>
      <c r="AB45" s="6"/>
      <c r="AC45" s="6">
        <v>91.341269841269849</v>
      </c>
      <c r="AD45" s="6">
        <v>84.606547619047618</v>
      </c>
      <c r="AE45" s="6">
        <v>73.395833333333343</v>
      </c>
      <c r="AF45" s="6">
        <v>83.391666666666652</v>
      </c>
      <c r="AG45" s="10">
        <f t="shared" ref="AG45:AG52" si="5">AVERAGE(U45:AF45)</f>
        <v>79.355664682539683</v>
      </c>
    </row>
    <row r="46" spans="2:33" x14ac:dyDescent="0.25">
      <c r="B46" s="26">
        <v>39</v>
      </c>
      <c r="C46" s="23">
        <v>12.87</v>
      </c>
      <c r="D46" s="23">
        <f>'[1]39'!$D$37</f>
        <v>17</v>
      </c>
      <c r="E46" s="23" t="str">
        <f>'[1]39'!$F$37</f>
        <v>-</v>
      </c>
      <c r="F46" s="23">
        <f>'[1]39'!$G$37</f>
        <v>102.83</v>
      </c>
      <c r="S46" s="2"/>
      <c r="T46" s="5">
        <v>2017</v>
      </c>
      <c r="U46" s="6">
        <v>83.663888888888891</v>
      </c>
      <c r="V46" s="6">
        <v>81.3</v>
      </c>
      <c r="W46" s="6">
        <v>83.01166666666667</v>
      </c>
      <c r="X46" s="6">
        <v>93.222321428571448</v>
      </c>
      <c r="Y46" s="6"/>
      <c r="Z46" s="9"/>
      <c r="AA46" s="6"/>
      <c r="AB46" s="6"/>
      <c r="AC46" s="6">
        <v>72.1111111111111</v>
      </c>
      <c r="AD46" s="6">
        <v>66.589583333333337</v>
      </c>
      <c r="AE46" s="6">
        <v>71.422222222222217</v>
      </c>
      <c r="AF46" s="6">
        <v>71.783333333333317</v>
      </c>
      <c r="AG46" s="10">
        <f t="shared" si="5"/>
        <v>77.88801587301586</v>
      </c>
    </row>
    <row r="47" spans="2:33" x14ac:dyDescent="0.25">
      <c r="B47" s="24">
        <v>40</v>
      </c>
      <c r="C47" s="25">
        <v>12.87</v>
      </c>
      <c r="D47" s="25">
        <f>'[1]40'!$D$37</f>
        <v>16</v>
      </c>
      <c r="E47" s="25" t="str">
        <f>'[1]40'!$F$37</f>
        <v>-</v>
      </c>
      <c r="F47" s="25">
        <f>'[1]40'!$G$37</f>
        <v>108.65</v>
      </c>
      <c r="S47" s="2"/>
      <c r="T47" s="5">
        <v>2018</v>
      </c>
      <c r="U47" s="6">
        <v>75.154487179487177</v>
      </c>
      <c r="V47" s="6">
        <v>76.174999999999997</v>
      </c>
      <c r="W47" s="6">
        <v>71.66</v>
      </c>
      <c r="X47" s="6">
        <v>72.244871794871784</v>
      </c>
      <c r="Y47" s="6"/>
      <c r="Z47" s="9"/>
      <c r="AA47" s="6"/>
      <c r="AB47" s="6"/>
      <c r="AC47" s="6"/>
      <c r="AD47" s="6">
        <v>103.17297979797982</v>
      </c>
      <c r="AE47" s="6">
        <v>100.31476190476192</v>
      </c>
      <c r="AF47" s="6">
        <v>99.9</v>
      </c>
      <c r="AG47" s="10">
        <f t="shared" si="5"/>
        <v>85.517442953871523</v>
      </c>
    </row>
    <row r="48" spans="2:33" x14ac:dyDescent="0.25">
      <c r="B48" s="26">
        <v>41</v>
      </c>
      <c r="C48" s="23">
        <v>12.87</v>
      </c>
      <c r="D48" s="23">
        <f>'[1]41'!$D$37</f>
        <v>15</v>
      </c>
      <c r="E48" s="23" t="str">
        <f>'[1]41'!$F$37</f>
        <v>-</v>
      </c>
      <c r="F48" s="23">
        <f>'[1]41'!$G$37</f>
        <v>107.2</v>
      </c>
      <c r="S48" s="2"/>
      <c r="T48" s="5">
        <v>2019</v>
      </c>
      <c r="U48" s="6">
        <v>99.4</v>
      </c>
      <c r="V48" s="6">
        <v>98.326666666666682</v>
      </c>
      <c r="W48" s="6">
        <v>100.20833333333331</v>
      </c>
      <c r="X48" s="6">
        <v>101.86666666666666</v>
      </c>
      <c r="Y48" s="6"/>
      <c r="Z48" s="9"/>
      <c r="AA48" s="6"/>
      <c r="AB48" s="6"/>
      <c r="AC48" s="6">
        <v>110.62706043956045</v>
      </c>
      <c r="AD48" s="6">
        <v>109.77142857142859</v>
      </c>
      <c r="AE48" s="6">
        <v>103.67857142857144</v>
      </c>
      <c r="AF48" s="6">
        <v>104.52678571428571</v>
      </c>
      <c r="AG48" s="10">
        <f t="shared" si="5"/>
        <v>103.55068910256411</v>
      </c>
    </row>
    <row r="49" spans="2:33" x14ac:dyDescent="0.25">
      <c r="B49" s="24">
        <v>42</v>
      </c>
      <c r="C49" s="25">
        <v>12.87</v>
      </c>
      <c r="D49" s="25">
        <f>'[1]42'!$D$37</f>
        <v>14</v>
      </c>
      <c r="E49" s="25" t="str">
        <f>'[1]42'!$F$37</f>
        <v>-</v>
      </c>
      <c r="F49" s="25">
        <f>'[1]42'!$G$37</f>
        <v>106.83</v>
      </c>
      <c r="S49" s="2"/>
      <c r="T49" s="5">
        <v>2020</v>
      </c>
      <c r="U49" s="6">
        <v>104</v>
      </c>
      <c r="V49" s="6">
        <v>105.72799999999999</v>
      </c>
      <c r="W49" s="6">
        <v>105.24000000000001</v>
      </c>
      <c r="X49" s="6">
        <v>105.33333333333333</v>
      </c>
      <c r="Y49" s="6"/>
      <c r="Z49" s="9"/>
      <c r="AA49" s="6"/>
      <c r="AB49" s="6"/>
      <c r="AC49" s="6">
        <v>101.88</v>
      </c>
      <c r="AD49" s="6">
        <v>102.88000000000002</v>
      </c>
      <c r="AE49" s="6">
        <v>97.282499999999985</v>
      </c>
      <c r="AF49" s="6">
        <v>92.963999999999999</v>
      </c>
      <c r="AG49" s="10">
        <f t="shared" si="5"/>
        <v>101.91347916666666</v>
      </c>
    </row>
    <row r="50" spans="2:33" x14ac:dyDescent="0.25">
      <c r="B50" s="26">
        <v>43</v>
      </c>
      <c r="C50" s="23">
        <v>12.87</v>
      </c>
      <c r="D50" s="23">
        <f>'[1]43'!$D$37</f>
        <v>16</v>
      </c>
      <c r="E50" s="23" t="str">
        <f>'[1]43'!$F$37</f>
        <v>-</v>
      </c>
      <c r="F50" s="23">
        <f>'[1]43'!$G$37</f>
        <v>101.75</v>
      </c>
      <c r="S50" s="2"/>
      <c r="T50" s="5" t="s">
        <v>25</v>
      </c>
      <c r="U50" s="6">
        <f t="shared" ref="U50:AF50" si="6">MAX(U44:U47)</f>
        <v>83.663888888888891</v>
      </c>
      <c r="V50" s="6">
        <f t="shared" si="6"/>
        <v>81.3</v>
      </c>
      <c r="W50" s="6">
        <f t="shared" si="6"/>
        <v>83.01166666666667</v>
      </c>
      <c r="X50" s="6">
        <f t="shared" si="6"/>
        <v>93.222321428571448</v>
      </c>
      <c r="Y50" s="6">
        <f t="shared" si="6"/>
        <v>0</v>
      </c>
      <c r="Z50" s="6">
        <f t="shared" si="6"/>
        <v>0</v>
      </c>
      <c r="AA50" s="6">
        <f t="shared" si="6"/>
        <v>0</v>
      </c>
      <c r="AB50" s="6">
        <f t="shared" si="6"/>
        <v>0</v>
      </c>
      <c r="AC50" s="6">
        <f t="shared" si="6"/>
        <v>91.341269841269849</v>
      </c>
      <c r="AD50" s="6">
        <f t="shared" si="6"/>
        <v>103.17297979797982</v>
      </c>
      <c r="AE50" s="6">
        <f t="shared" si="6"/>
        <v>100.31476190476192</v>
      </c>
      <c r="AF50" s="6">
        <f t="shared" si="6"/>
        <v>99.9</v>
      </c>
      <c r="AG50" s="10">
        <f t="shared" si="5"/>
        <v>61.327240710678211</v>
      </c>
    </row>
    <row r="51" spans="2:33" x14ac:dyDescent="0.25">
      <c r="B51" s="24">
        <v>44</v>
      </c>
      <c r="C51" s="25">
        <v>12.87</v>
      </c>
      <c r="D51" s="25">
        <f>'[1]44'!$D$37</f>
        <v>16</v>
      </c>
      <c r="E51" s="25" t="str">
        <f>'[1]44'!$F$37</f>
        <v>-</v>
      </c>
      <c r="F51" s="25">
        <f>'[1]44'!$G$37</f>
        <v>102.77</v>
      </c>
      <c r="S51" s="2"/>
      <c r="T51" s="5" t="s">
        <v>26</v>
      </c>
      <c r="U51" s="6">
        <f t="shared" ref="U51:AF51" si="7">MIN(U44:U47)</f>
        <v>69.825000000000003</v>
      </c>
      <c r="V51" s="6">
        <f t="shared" si="7"/>
        <v>70.489583333333343</v>
      </c>
      <c r="W51" s="6">
        <f t="shared" si="7"/>
        <v>70.052083333333329</v>
      </c>
      <c r="X51" s="6">
        <f t="shared" si="7"/>
        <v>69.833730158730162</v>
      </c>
      <c r="Y51" s="6">
        <f t="shared" si="7"/>
        <v>0</v>
      </c>
      <c r="Z51" s="6">
        <f t="shared" si="7"/>
        <v>0</v>
      </c>
      <c r="AA51" s="6">
        <f t="shared" si="7"/>
        <v>0</v>
      </c>
      <c r="AB51" s="6">
        <f t="shared" si="7"/>
        <v>0</v>
      </c>
      <c r="AC51" s="6">
        <f t="shared" si="7"/>
        <v>72.1111111111111</v>
      </c>
      <c r="AD51" s="6">
        <f t="shared" si="7"/>
        <v>66.589583333333337</v>
      </c>
      <c r="AE51" s="6">
        <f t="shared" si="7"/>
        <v>71.422222222222217</v>
      </c>
      <c r="AF51" s="6">
        <f t="shared" si="7"/>
        <v>71.783333333333317</v>
      </c>
      <c r="AG51" s="10">
        <f t="shared" si="5"/>
        <v>46.84222056878307</v>
      </c>
    </row>
    <row r="52" spans="2:33" x14ac:dyDescent="0.25">
      <c r="B52" s="26">
        <v>45</v>
      </c>
      <c r="C52" s="23">
        <v>12.87</v>
      </c>
      <c r="D52" s="23">
        <f>'[1]45'!$D$37</f>
        <v>16</v>
      </c>
      <c r="E52" s="23" t="str">
        <f>'[1]45'!$F$37</f>
        <v>-</v>
      </c>
      <c r="F52" s="23">
        <f>'[1]45'!$G$37</f>
        <v>102.08</v>
      </c>
      <c r="S52" s="2"/>
      <c r="T52" s="5" t="s">
        <v>27</v>
      </c>
      <c r="U52" s="6">
        <f t="shared" ref="U52:AF52" si="8">AVERAGE(U44:U47)</f>
        <v>75.781379731379729</v>
      </c>
      <c r="V52" s="6">
        <f t="shared" si="8"/>
        <v>75.062574404761918</v>
      </c>
      <c r="W52" s="6">
        <f t="shared" si="8"/>
        <v>74.526889880952382</v>
      </c>
      <c r="X52" s="6">
        <f t="shared" si="8"/>
        <v>79.314814178876674</v>
      </c>
      <c r="Y52" s="6" t="e">
        <f t="shared" si="8"/>
        <v>#DIV/0!</v>
      </c>
      <c r="Z52" s="6" t="e">
        <f t="shared" si="8"/>
        <v>#DIV/0!</v>
      </c>
      <c r="AA52" s="6" t="e">
        <f t="shared" si="8"/>
        <v>#DIV/0!</v>
      </c>
      <c r="AB52" s="6" t="e">
        <f t="shared" si="8"/>
        <v>#DIV/0!</v>
      </c>
      <c r="AC52" s="6">
        <f t="shared" si="8"/>
        <v>79.265873015873012</v>
      </c>
      <c r="AD52" s="6">
        <f t="shared" si="8"/>
        <v>82.255968163780665</v>
      </c>
      <c r="AE52" s="6">
        <f t="shared" si="8"/>
        <v>79.598680555555561</v>
      </c>
      <c r="AF52" s="6">
        <f t="shared" si="8"/>
        <v>82.550496031746036</v>
      </c>
      <c r="AG52" s="10" t="e">
        <f t="shared" si="5"/>
        <v>#DIV/0!</v>
      </c>
    </row>
    <row r="53" spans="2:33" x14ac:dyDescent="0.25">
      <c r="B53" s="24">
        <v>46</v>
      </c>
      <c r="C53" s="25">
        <v>12.87</v>
      </c>
      <c r="D53" s="25">
        <f>'[1]46'!$D$37</f>
        <v>16</v>
      </c>
      <c r="E53" s="25" t="str">
        <f>'[1]46'!$F$37</f>
        <v>-</v>
      </c>
      <c r="F53" s="25">
        <f>'[1]46'!$G$37</f>
        <v>102.89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12.87</v>
      </c>
      <c r="D54" s="23">
        <f>'[1]47'!$D$37</f>
        <v>17</v>
      </c>
      <c r="E54" s="23" t="str">
        <f>'[1]47'!$F$37</f>
        <v>-</v>
      </c>
      <c r="F54" s="23">
        <f>'[1]47'!$G$37</f>
        <v>103.59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12.87</v>
      </c>
      <c r="D55" s="25">
        <f>'[1]48'!$D$37</f>
        <v>17</v>
      </c>
      <c r="E55" s="25" t="str">
        <f>'[1]48'!$F$37</f>
        <v>-</v>
      </c>
      <c r="F55" s="25">
        <f>'[1]48'!$G$37</f>
        <v>104.62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12.87</v>
      </c>
      <c r="D56" s="23">
        <f>'[1]49'!$D$37</f>
        <v>17</v>
      </c>
      <c r="E56" s="23" t="str">
        <f>'[1]49'!$F$37</f>
        <v>-</v>
      </c>
      <c r="F56" s="23">
        <f>'[1]49'!$G$37</f>
        <v>101.5</v>
      </c>
      <c r="S56" s="2"/>
      <c r="T56" s="5" t="s">
        <v>28</v>
      </c>
      <c r="U56" s="6">
        <f t="shared" ref="U56:AF58" si="9">U50</f>
        <v>83.663888888888891</v>
      </c>
      <c r="V56" s="6">
        <f t="shared" si="9"/>
        <v>81.3</v>
      </c>
      <c r="W56" s="6">
        <f t="shared" si="9"/>
        <v>83.01166666666667</v>
      </c>
      <c r="X56" s="6">
        <f t="shared" si="9"/>
        <v>93.222321428571448</v>
      </c>
      <c r="Y56" s="6"/>
      <c r="Z56" s="6"/>
      <c r="AA56" s="6"/>
      <c r="AB56" s="6"/>
      <c r="AC56" s="6">
        <f t="shared" si="9"/>
        <v>91.341269841269849</v>
      </c>
      <c r="AD56" s="6">
        <f t="shared" si="9"/>
        <v>103.17297979797982</v>
      </c>
      <c r="AE56" s="6">
        <f t="shared" si="9"/>
        <v>100.31476190476192</v>
      </c>
      <c r="AF56" s="6">
        <f t="shared" si="9"/>
        <v>99.9</v>
      </c>
      <c r="AG56" s="4"/>
    </row>
    <row r="57" spans="2:33" x14ac:dyDescent="0.25">
      <c r="B57" s="24">
        <v>50</v>
      </c>
      <c r="C57" s="25">
        <v>12.87</v>
      </c>
      <c r="D57" s="25">
        <f>'[1]50'!$D$37</f>
        <v>18</v>
      </c>
      <c r="E57" s="25" t="str">
        <f>'[1]50'!$F$37</f>
        <v>-</v>
      </c>
      <c r="F57" s="25">
        <f>'[1]50'!$G$37</f>
        <v>104.16</v>
      </c>
      <c r="S57" s="2"/>
      <c r="T57" s="5"/>
      <c r="U57" s="6">
        <f t="shared" si="9"/>
        <v>69.825000000000003</v>
      </c>
      <c r="V57" s="6">
        <f t="shared" si="9"/>
        <v>70.489583333333343</v>
      </c>
      <c r="W57" s="6">
        <f t="shared" si="9"/>
        <v>70.052083333333329</v>
      </c>
      <c r="X57" s="6">
        <f t="shared" si="9"/>
        <v>69.833730158730162</v>
      </c>
      <c r="Y57" s="6"/>
      <c r="Z57" s="6"/>
      <c r="AA57" s="6"/>
      <c r="AB57" s="6"/>
      <c r="AC57" s="6">
        <f t="shared" si="9"/>
        <v>72.1111111111111</v>
      </c>
      <c r="AD57" s="6">
        <f t="shared" si="9"/>
        <v>66.589583333333337</v>
      </c>
      <c r="AE57" s="6">
        <f t="shared" si="9"/>
        <v>71.422222222222217</v>
      </c>
      <c r="AF57" s="6">
        <f t="shared" si="9"/>
        <v>71.783333333333317</v>
      </c>
      <c r="AG57" s="4"/>
    </row>
    <row r="58" spans="2:33" x14ac:dyDescent="0.25">
      <c r="B58" s="26">
        <v>51</v>
      </c>
      <c r="C58" s="23">
        <v>12.87</v>
      </c>
      <c r="D58" s="23">
        <f>'[1]51'!$D$37</f>
        <v>18</v>
      </c>
      <c r="E58" s="23" t="str">
        <f>'[1]51'!$F$37</f>
        <v>-</v>
      </c>
      <c r="F58" s="23">
        <f>'[1]51'!$G$37</f>
        <v>104.4</v>
      </c>
      <c r="S58" s="2"/>
      <c r="T58" s="7" t="str">
        <f>T52</f>
        <v>Promedio 2015 - 2020</v>
      </c>
      <c r="U58" s="11">
        <f t="shared" si="9"/>
        <v>75.781379731379729</v>
      </c>
      <c r="V58" s="11">
        <f t="shared" si="9"/>
        <v>75.062574404761918</v>
      </c>
      <c r="W58" s="11">
        <f t="shared" si="9"/>
        <v>74.526889880952382</v>
      </c>
      <c r="X58" s="11">
        <f t="shared" si="9"/>
        <v>79.314814178876674</v>
      </c>
      <c r="Y58" s="11"/>
      <c r="Z58" s="11"/>
      <c r="AA58" s="11"/>
      <c r="AB58" s="11"/>
      <c r="AC58" s="11">
        <f t="shared" si="9"/>
        <v>79.265873015873012</v>
      </c>
      <c r="AD58" s="11">
        <f t="shared" si="9"/>
        <v>82.255968163780665</v>
      </c>
      <c r="AE58" s="11">
        <f t="shared" si="9"/>
        <v>79.598680555555561</v>
      </c>
      <c r="AF58" s="11">
        <f t="shared" si="9"/>
        <v>82.550496031746036</v>
      </c>
      <c r="AG58" s="4"/>
    </row>
    <row r="59" spans="2:33" x14ac:dyDescent="0.25">
      <c r="B59" s="24">
        <v>52</v>
      </c>
      <c r="C59" s="25">
        <v>12.87</v>
      </c>
      <c r="D59" s="25">
        <f>'[1]52'!$D$37</f>
        <v>18</v>
      </c>
      <c r="E59" s="25" t="str">
        <f>'[1]52'!$F$37</f>
        <v>-</v>
      </c>
      <c r="F59" s="25">
        <f>'[1]52'!$G$37</f>
        <v>105.72</v>
      </c>
      <c r="S59" s="2"/>
      <c r="T59" s="5">
        <v>2021</v>
      </c>
      <c r="U59" s="12"/>
      <c r="V59" s="12"/>
      <c r="W59" s="12"/>
      <c r="X59" s="12"/>
      <c r="Y59" s="12"/>
      <c r="Z59" s="12"/>
      <c r="AA59" s="12"/>
      <c r="AB59" s="12"/>
      <c r="AC59" s="12">
        <f>AVERAGE(F42:F46)</f>
        <v>102.83</v>
      </c>
      <c r="AD59" s="12">
        <f>AVERAGE(F47:F50)</f>
        <v>106.1075</v>
      </c>
      <c r="AE59" s="12">
        <f>AVERAGE(F51:F54)</f>
        <v>102.83250000000001</v>
      </c>
      <c r="AF59" s="12">
        <f>AVERAGE(F55:F59)</f>
        <v>104.08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5">
        <f>(D45-C45)/C45</f>
        <v>0.32090132090132101</v>
      </c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5">
        <f t="shared" ref="S67:S90" si="10">(D46-C46)/C46</f>
        <v>0.32090132090132101</v>
      </c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5">
        <f t="shared" si="10"/>
        <v>0.24320124320124328</v>
      </c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5">
        <f t="shared" si="10"/>
        <v>0.16550116550116556</v>
      </c>
      <c r="T69" s="35"/>
    </row>
    <row r="70" spans="2:32" x14ac:dyDescent="0.25">
      <c r="S70" s="35">
        <f t="shared" si="10"/>
        <v>8.7801087801087863E-2</v>
      </c>
      <c r="T70" s="35"/>
    </row>
    <row r="71" spans="2:32" x14ac:dyDescent="0.25">
      <c r="S71" s="35">
        <f t="shared" si="10"/>
        <v>0.24320124320124328</v>
      </c>
      <c r="T71" s="35"/>
    </row>
    <row r="72" spans="2:32" x14ac:dyDescent="0.25">
      <c r="S72" s="35">
        <f t="shared" si="10"/>
        <v>0.24320124320124328</v>
      </c>
    </row>
    <row r="73" spans="2:32" x14ac:dyDescent="0.25">
      <c r="S73" s="35">
        <f t="shared" si="10"/>
        <v>0.24320124320124328</v>
      </c>
    </row>
    <row r="74" spans="2:32" x14ac:dyDescent="0.25">
      <c r="S74" s="35">
        <f t="shared" si="10"/>
        <v>0.24320124320124328</v>
      </c>
    </row>
    <row r="75" spans="2:32" x14ac:dyDescent="0.25">
      <c r="S75" s="35">
        <f t="shared" si="10"/>
        <v>0.32090132090132101</v>
      </c>
    </row>
    <row r="76" spans="2:32" x14ac:dyDescent="0.25">
      <c r="S76" s="35">
        <f t="shared" si="10"/>
        <v>0.32090132090132101</v>
      </c>
    </row>
    <row r="77" spans="2:32" x14ac:dyDescent="0.25">
      <c r="S77" s="35">
        <f t="shared" si="10"/>
        <v>0.32090132090132101</v>
      </c>
    </row>
    <row r="78" spans="2:32" x14ac:dyDescent="0.25">
      <c r="S78" s="35">
        <f t="shared" si="10"/>
        <v>0.3986013986013987</v>
      </c>
    </row>
    <row r="79" spans="2:32" x14ac:dyDescent="0.25">
      <c r="S79" s="35">
        <f t="shared" si="10"/>
        <v>0.3986013986013987</v>
      </c>
    </row>
    <row r="80" spans="2:32" x14ac:dyDescent="0.25">
      <c r="S80" s="35">
        <f t="shared" si="10"/>
        <v>0.3986013986013987</v>
      </c>
    </row>
    <row r="81" spans="19:19" x14ac:dyDescent="0.25">
      <c r="S81" s="35" t="e">
        <f t="shared" si="10"/>
        <v>#DIV/0!</v>
      </c>
    </row>
    <row r="82" spans="19:19" x14ac:dyDescent="0.25">
      <c r="S82" s="35" t="e">
        <f t="shared" si="10"/>
        <v>#DIV/0!</v>
      </c>
    </row>
    <row r="83" spans="19:19" x14ac:dyDescent="0.25">
      <c r="S83" s="35" t="e">
        <f t="shared" si="10"/>
        <v>#DIV/0!</v>
      </c>
    </row>
    <row r="84" spans="19:19" x14ac:dyDescent="0.25">
      <c r="S84" s="35" t="e">
        <f t="shared" si="10"/>
        <v>#DIV/0!</v>
      </c>
    </row>
    <row r="85" spans="19:19" x14ac:dyDescent="0.25">
      <c r="S85" s="35" t="e">
        <f t="shared" si="10"/>
        <v>#DIV/0!</v>
      </c>
    </row>
    <row r="86" spans="19:19" x14ac:dyDescent="0.25">
      <c r="S86" s="35" t="e">
        <f t="shared" si="10"/>
        <v>#DIV/0!</v>
      </c>
    </row>
    <row r="87" spans="19:19" x14ac:dyDescent="0.25">
      <c r="S87" s="35" t="e">
        <f t="shared" si="10"/>
        <v>#DIV/0!</v>
      </c>
    </row>
    <row r="88" spans="19:19" x14ac:dyDescent="0.25">
      <c r="S88" s="35" t="e">
        <f t="shared" si="10"/>
        <v>#DIV/0!</v>
      </c>
    </row>
    <row r="89" spans="19:19" x14ac:dyDescent="0.25">
      <c r="S89" s="35" t="e">
        <f t="shared" si="10"/>
        <v>#DIV/0!</v>
      </c>
    </row>
    <row r="90" spans="19:19" x14ac:dyDescent="0.25">
      <c r="S90" s="35" t="e">
        <f t="shared" si="10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Patata fresco libre</vt:lpstr>
      <vt:lpstr>'Patata fresco libre'!Área_de_impresión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2020-10-27T12:01:41Z</cp:lastPrinted>
  <dcterms:created xsi:type="dcterms:W3CDTF">2020-02-25T07:23:09Z</dcterms:created>
  <dcterms:modified xsi:type="dcterms:W3CDTF">2022-01-04T12:48:59Z</dcterms:modified>
</cp:coreProperties>
</file>