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50"/>
  </bookViews>
  <sheets>
    <sheet name="Judía Verde Fresco" sheetId="4" r:id="rId1"/>
  </sheets>
  <externalReferences>
    <externalReference r:id="rId2"/>
  </externalReferences>
  <definedNames>
    <definedName name="_xlnm.Print_Area" localSheetId="0">'Judía Verde Fresco'!$A$1:$N$68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4" l="1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T65" i="4" l="1"/>
  <c r="AD59" i="4" l="1"/>
  <c r="AD38" i="4" l="1"/>
  <c r="AC59" i="4" l="1"/>
  <c r="AC38" i="4" l="1"/>
  <c r="AB59" i="4" l="1"/>
  <c r="Z38" i="4" l="1"/>
  <c r="AA38" i="4"/>
  <c r="AB38" i="4"/>
  <c r="Z59" i="4"/>
  <c r="AA59" i="4"/>
  <c r="Z56" i="4"/>
  <c r="AA56" i="4"/>
  <c r="AB56" i="4"/>
  <c r="Z57" i="4"/>
  <c r="AA57" i="4"/>
  <c r="AB57" i="4"/>
  <c r="Z58" i="4"/>
  <c r="AA58" i="4"/>
  <c r="AB58" i="4"/>
  <c r="Z35" i="4"/>
  <c r="AA35" i="4"/>
  <c r="AB35" i="4"/>
  <c r="Z36" i="4"/>
  <c r="AA36" i="4"/>
  <c r="AB36" i="4"/>
  <c r="Z37" i="4"/>
  <c r="AA37" i="4"/>
  <c r="AB37" i="4"/>
  <c r="Y59" i="4" l="1"/>
  <c r="Y38" i="4" l="1"/>
  <c r="AF31" i="4" l="1"/>
  <c r="AE31" i="4"/>
  <c r="AD31" i="4"/>
  <c r="AC31" i="4"/>
  <c r="AB31" i="4"/>
  <c r="AA31" i="4"/>
  <c r="Z31" i="4"/>
  <c r="Y31" i="4"/>
  <c r="X31" i="4"/>
  <c r="W31" i="4"/>
  <c r="V31" i="4"/>
  <c r="AF30" i="4"/>
  <c r="AE30" i="4"/>
  <c r="AD30" i="4"/>
  <c r="AC30" i="4"/>
  <c r="AB30" i="4"/>
  <c r="AA30" i="4"/>
  <c r="Z30" i="4"/>
  <c r="Y30" i="4"/>
  <c r="X30" i="4"/>
  <c r="W30" i="4"/>
  <c r="V30" i="4"/>
  <c r="AF29" i="4"/>
  <c r="AE29" i="4"/>
  <c r="AD29" i="4"/>
  <c r="AC29" i="4"/>
  <c r="AB29" i="4"/>
  <c r="AA29" i="4"/>
  <c r="Z29" i="4"/>
  <c r="Y29" i="4"/>
  <c r="X29" i="4"/>
  <c r="W29" i="4"/>
  <c r="V29" i="4"/>
  <c r="U31" i="4"/>
  <c r="U30" i="4"/>
  <c r="U29" i="4"/>
  <c r="T58" i="4" l="1"/>
  <c r="AF52" i="4"/>
  <c r="AE52" i="4"/>
  <c r="AD52" i="4"/>
  <c r="AD58" i="4" s="1"/>
  <c r="AC52" i="4"/>
  <c r="AC58" i="4" s="1"/>
  <c r="AB52" i="4"/>
  <c r="AA52" i="4"/>
  <c r="Z52" i="4"/>
  <c r="Y52" i="4"/>
  <c r="Y58" i="4" s="1"/>
  <c r="X52" i="4"/>
  <c r="W52" i="4"/>
  <c r="V52" i="4"/>
  <c r="U52" i="4"/>
  <c r="AF51" i="4"/>
  <c r="AE51" i="4"/>
  <c r="AD51" i="4"/>
  <c r="AD57" i="4" s="1"/>
  <c r="AC51" i="4"/>
  <c r="AC57" i="4" s="1"/>
  <c r="AB51" i="4"/>
  <c r="AA51" i="4"/>
  <c r="Z51" i="4"/>
  <c r="Y51" i="4"/>
  <c r="Y57" i="4" s="1"/>
  <c r="X51" i="4"/>
  <c r="W51" i="4"/>
  <c r="V51" i="4"/>
  <c r="U51" i="4"/>
  <c r="AF50" i="4"/>
  <c r="AE50" i="4"/>
  <c r="AD50" i="4"/>
  <c r="AD56" i="4" s="1"/>
  <c r="AC50" i="4"/>
  <c r="AC56" i="4" s="1"/>
  <c r="AB50" i="4"/>
  <c r="AA50" i="4"/>
  <c r="Z50" i="4"/>
  <c r="Y50" i="4"/>
  <c r="Y56" i="4" s="1"/>
  <c r="X50" i="4"/>
  <c r="W50" i="4"/>
  <c r="V50" i="4"/>
  <c r="U50" i="4"/>
  <c r="AG49" i="4"/>
  <c r="AG48" i="4"/>
  <c r="AG47" i="4"/>
  <c r="AG46" i="4"/>
  <c r="AG45" i="4"/>
  <c r="AG44" i="4"/>
  <c r="T37" i="4"/>
  <c r="AD37" i="4"/>
  <c r="AC37" i="4"/>
  <c r="Y37" i="4"/>
  <c r="AD36" i="4"/>
  <c r="AC36" i="4"/>
  <c r="Y36" i="4"/>
  <c r="AD35" i="4"/>
  <c r="AC35" i="4"/>
  <c r="Y35" i="4"/>
  <c r="AG28" i="4"/>
  <c r="AG27" i="4"/>
  <c r="AG26" i="4"/>
  <c r="AG25" i="4"/>
  <c r="AG24" i="4"/>
  <c r="AG23" i="4"/>
  <c r="AG50" i="4" l="1"/>
  <c r="AG51" i="4"/>
  <c r="AG29" i="4"/>
  <c r="AG52" i="4"/>
  <c r="AG31" i="4"/>
  <c r="AG30" i="4"/>
</calcChain>
</file>

<file path=xl/sharedStrings.xml><?xml version="1.0" encoding="utf-8"?>
<sst xmlns="http://schemas.openxmlformats.org/spreadsheetml/2006/main" count="75" uniqueCount="33">
  <si>
    <t>Precio Percibido Agricultor</t>
  </si>
  <si>
    <t>Semana</t>
  </si>
  <si>
    <t>Año 2020</t>
  </si>
  <si>
    <t>Coste Producción Medio</t>
  </si>
  <si>
    <t>TABLA PARA GRÁFICO DE RANGO</t>
  </si>
  <si>
    <t>Máximo mensual entre 2014 y 2019</t>
  </si>
  <si>
    <t>Mínimo mensual entre 2014 y 2019</t>
  </si>
  <si>
    <t>Promedio 2014 - 2019</t>
  </si>
  <si>
    <t>Rango de precios 2014 - 2019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</si>
  <si>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</si>
  <si>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</si>
  <si>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</si>
  <si>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</si>
  <si>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</si>
  <si>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</si>
  <si>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</si>
  <si>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</si>
  <si>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</si>
  <si>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</si>
  <si>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</si>
  <si>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</si>
  <si>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</si>
  <si>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</si>
  <si>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</si>
  <si>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(€/kg)</t>
  </si>
  <si>
    <t>Alubia verde para fresco. Precios Percibidos Agricultor. €/kg</t>
  </si>
  <si>
    <t>Alubia verde para fresco. Precios Pagados Consumidor €/kg</t>
  </si>
  <si>
    <t>INICIO DE CAMPAÑA 2020</t>
  </si>
  <si>
    <t>25.300 kg/ha en invernadero (Rendimiento medio en 2019 en La Rioja).</t>
  </si>
  <si>
    <t>HORTALIZAS. Judía verde para fresco (Cultivo en invernadero)</t>
  </si>
  <si>
    <t xml:space="preserve">El coste medio de producción de Judía verde para fresco en La Rioja en el año 2019 se ha calculado en 133,85 €/100 kg para un rendimiento medio de </t>
  </si>
  <si>
    <t>FIN DE CAMPAÑA 2020</t>
  </si>
  <si>
    <t>Durante esta campaña, el precio percibido por el agricultor, se ha encontrado un 72% por encima de los costes de producción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</si>
</sst>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'Judía Verde Fresco'!$T$35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'Judía Verde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'Judía Verde Fresco'!$U$35:$AF$35</c:f>
              <c:numCache>
                <c:formatCode>0.00</c:formatCode>
                <c:ptCount val="12"/>
                <c:pt idx="4">
                  <c:v>2.0499999999999998</c:v>
                </c:pt>
                <c:pt idx="5">
                  <c:v>2.0625</c:v>
                </c:pt>
                <c:pt idx="6">
                  <c:v>2.0833333333333335</c:v>
                </c:pt>
                <c:pt idx="7">
                  <c:v>2.3333333333333335</c:v>
                </c:pt>
                <c:pt idx="8">
                  <c:v>2.4</c:v>
                </c:pt>
                <c:pt idx="9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'Judía Verde Fresco'!$T$36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'Judía Verde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'Judía Verde Fresco'!$U$36:$AF$36</c:f>
              <c:numCache>
                <c:formatCode>0.00</c:formatCode>
                <c:ptCount val="12"/>
                <c:pt idx="4">
                  <c:v>2</c:v>
                </c:pt>
                <c:pt idx="5">
                  <c:v>1.4500000000000002</c:v>
                </c:pt>
                <c:pt idx="6">
                  <c:v>1.55</c:v>
                </c:pt>
                <c:pt idx="7">
                  <c:v>1.575</c:v>
                </c:pt>
                <c:pt idx="8">
                  <c:v>1.7874999999999999</c:v>
                </c:pt>
                <c:pt idx="9">
                  <c:v>1.6875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998656"/>
        <c:axId val="89000192"/>
      </c:areaChart>
      <c:lineChart>
        <c:grouping val="standard"/>
        <c:varyColors val="0"/>
        <c:ser>
          <c:idx val="2"/>
          <c:order val="2"/>
          <c:tx>
            <c:strRef>
              <c:f>'Judía Verde Fresco'!$T$37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'Judía Verde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'Judía Verde Fresco'!$U$37:$AF$37</c:f>
              <c:numCache>
                <c:formatCode>0.00</c:formatCode>
                <c:ptCount val="12"/>
                <c:pt idx="4">
                  <c:v>2.0249999999999999</c:v>
                </c:pt>
                <c:pt idx="5">
                  <c:v>1.75</c:v>
                </c:pt>
                <c:pt idx="6">
                  <c:v>1.7055555555555557</c:v>
                </c:pt>
                <c:pt idx="7">
                  <c:v>1.8572222222222221</c:v>
                </c:pt>
                <c:pt idx="8">
                  <c:v>2.057638888888889</c:v>
                </c:pt>
                <c:pt idx="9">
                  <c:v>1.8058333333333334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'Judía Verde Fresco'!$T$38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'Judía Verde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'Judía Verde Fresco'!$U$38:$AF$38</c:f>
              <c:numCache>
                <c:formatCode>0.00</c:formatCode>
                <c:ptCount val="12"/>
                <c:pt idx="4">
                  <c:v>2.1</c:v>
                </c:pt>
                <c:pt idx="5">
                  <c:v>2.1875</c:v>
                </c:pt>
                <c:pt idx="6">
                  <c:v>2.12</c:v>
                </c:pt>
                <c:pt idx="7">
                  <c:v>2.375</c:v>
                </c:pt>
                <c:pt idx="8">
                  <c:v>2.5625</c:v>
                </c:pt>
                <c:pt idx="9">
                  <c:v>2.4500000000000002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06464"/>
        <c:axId val="89008000"/>
      </c:lineChart>
      <c:catAx>
        <c:axId val="8899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90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900019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8998656"/>
        <c:crosses val="autoZero"/>
        <c:crossBetween val="midCat"/>
      </c:valAx>
      <c:catAx>
        <c:axId val="89006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008000"/>
        <c:crosses val="autoZero"/>
        <c:auto val="0"/>
        <c:lblAlgn val="ctr"/>
        <c:lblOffset val="100"/>
        <c:noMultiLvlLbl val="0"/>
      </c:catAx>
      <c:valAx>
        <c:axId val="8900800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9006464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'Judía Verde Fresco'!$T$56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'Judía Verde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'Judía Verde Fresco'!$U$56:$AF$56</c:f>
              <c:numCache>
                <c:formatCode>0.00</c:formatCode>
                <c:ptCount val="12"/>
                <c:pt idx="4">
                  <c:v>3.4551562499999999</c:v>
                </c:pt>
                <c:pt idx="5">
                  <c:v>3.7882812499999998</c:v>
                </c:pt>
                <c:pt idx="6">
                  <c:v>3.6483250661375664</c:v>
                </c:pt>
                <c:pt idx="7">
                  <c:v>3.8878571428571429</c:v>
                </c:pt>
                <c:pt idx="8">
                  <c:v>4.1650396825396827</c:v>
                </c:pt>
                <c:pt idx="9">
                  <c:v>3.9082440476190476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'Judía Verde Fresco'!$T$57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'Judía Verde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'Judía Verde Fresco'!$U$57:$AF$57</c:f>
              <c:numCache>
                <c:formatCode>0.00</c:formatCode>
                <c:ptCount val="12"/>
                <c:pt idx="4">
                  <c:v>2.5812499999999998</c:v>
                </c:pt>
                <c:pt idx="5">
                  <c:v>2.8125000000000004</c:v>
                </c:pt>
                <c:pt idx="6">
                  <c:v>2.7342499999999998</c:v>
                </c:pt>
                <c:pt idx="7">
                  <c:v>3.2574801587301589</c:v>
                </c:pt>
                <c:pt idx="8">
                  <c:v>3.3875694444444444</c:v>
                </c:pt>
                <c:pt idx="9">
                  <c:v>3.4847619047619047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058304"/>
        <c:axId val="89068672"/>
      </c:areaChart>
      <c:lineChart>
        <c:grouping val="standard"/>
        <c:varyColors val="0"/>
        <c:ser>
          <c:idx val="2"/>
          <c:order val="2"/>
          <c:tx>
            <c:strRef>
              <c:f>'Judía Verde Fresco'!$T$58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'Judía Verde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'Judía Verde Fresco'!$U$58:$AF$58</c:f>
              <c:numCache>
                <c:formatCode>0.00</c:formatCode>
                <c:ptCount val="12"/>
                <c:pt idx="4">
                  <c:v>3.0130718005952382</c:v>
                </c:pt>
                <c:pt idx="5">
                  <c:v>3.2405509672619051</c:v>
                </c:pt>
                <c:pt idx="6">
                  <c:v>3.2474406415343915</c:v>
                </c:pt>
                <c:pt idx="7">
                  <c:v>3.507470858134921</c:v>
                </c:pt>
                <c:pt idx="8">
                  <c:v>3.6706845238095243</c:v>
                </c:pt>
                <c:pt idx="9">
                  <c:v>3.6474506448412698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'Judía Verde Fresco'!$T$59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'Judía Verde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'Judía Verde Fresco'!$U$59:$AF$59</c:f>
              <c:numCache>
                <c:formatCode>0.00</c:formatCode>
                <c:ptCount val="12"/>
                <c:pt idx="4">
                  <c:v>3.73</c:v>
                </c:pt>
                <c:pt idx="5">
                  <c:v>3.9099999999999997</c:v>
                </c:pt>
                <c:pt idx="6">
                  <c:v>3.8959999999999999</c:v>
                </c:pt>
                <c:pt idx="7">
                  <c:v>4.0674999999999999</c:v>
                </c:pt>
                <c:pt idx="8">
                  <c:v>4.5575000000000001</c:v>
                </c:pt>
                <c:pt idx="9">
                  <c:v>4.2739999999999991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0592"/>
        <c:axId val="89080576"/>
      </c:lineChart>
      <c:catAx>
        <c:axId val="890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9068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906867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9058304"/>
        <c:crosses val="autoZero"/>
        <c:crossBetween val="midCat"/>
      </c:valAx>
      <c:catAx>
        <c:axId val="89070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080576"/>
        <c:crosses val="autoZero"/>
        <c:auto val="0"/>
        <c:lblAlgn val="ctr"/>
        <c:lblOffset val="100"/>
        <c:noMultiLvlLbl val="0"/>
      </c:catAx>
      <c:valAx>
        <c:axId val="8908057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907059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'Judía Verde Fresco'!$C$6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'Judía Verde Fresco'!$B$8:$B$60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'Judía Verde Fresco'!$C$8:$C$60</c:f>
              <c:numCache>
                <c:formatCode>#,##0.00</c:formatCode>
                <c:ptCount val="53"/>
                <c:pt idx="20">
                  <c:v>1.3385</c:v>
                </c:pt>
                <c:pt idx="21">
                  <c:v>1.3385</c:v>
                </c:pt>
                <c:pt idx="22">
                  <c:v>1.3385</c:v>
                </c:pt>
                <c:pt idx="23">
                  <c:v>1.3385</c:v>
                </c:pt>
                <c:pt idx="24">
                  <c:v>1.3385</c:v>
                </c:pt>
                <c:pt idx="25">
                  <c:v>1.3385</c:v>
                </c:pt>
                <c:pt idx="26">
                  <c:v>1.3385</c:v>
                </c:pt>
                <c:pt idx="27">
                  <c:v>1.3385</c:v>
                </c:pt>
                <c:pt idx="28">
                  <c:v>1.3385</c:v>
                </c:pt>
                <c:pt idx="29">
                  <c:v>1.3385</c:v>
                </c:pt>
                <c:pt idx="30">
                  <c:v>1.3385</c:v>
                </c:pt>
                <c:pt idx="31">
                  <c:v>1.3385</c:v>
                </c:pt>
                <c:pt idx="32">
                  <c:v>1.3385</c:v>
                </c:pt>
                <c:pt idx="33">
                  <c:v>1.3385</c:v>
                </c:pt>
                <c:pt idx="34">
                  <c:v>1.3385</c:v>
                </c:pt>
                <c:pt idx="35">
                  <c:v>1.3385</c:v>
                </c:pt>
                <c:pt idx="36">
                  <c:v>1.3385</c:v>
                </c:pt>
                <c:pt idx="37">
                  <c:v>1.3385</c:v>
                </c:pt>
                <c:pt idx="38">
                  <c:v>1.3385</c:v>
                </c:pt>
                <c:pt idx="39">
                  <c:v>1.3385</c:v>
                </c:pt>
                <c:pt idx="40">
                  <c:v>1.3385</c:v>
                </c:pt>
                <c:pt idx="41">
                  <c:v>1.3385</c:v>
                </c:pt>
                <c:pt idx="42">
                  <c:v>1.3385</c:v>
                </c:pt>
                <c:pt idx="43">
                  <c:v>1.3385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5C-4FBB-A4C5-B4EEE711341C}"/>
            </c:ext>
          </c:extLst>
        </c:ser>
        <c:ser>
          <c:idx val="1"/>
          <c:order val="1"/>
          <c:tx>
            <c:strRef>
              <c:f>'Judía Verde Fresco'!$D$6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'Judía Verde Fresco'!$B$8:$B$60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'Judía Verde Fresco'!$D$8:$D$60</c:f>
              <c:numCache>
                <c:formatCode>#,##0.00</c:formatCode>
                <c:ptCount val="53"/>
                <c:pt idx="20">
                  <c:v>2.1</c:v>
                </c:pt>
                <c:pt idx="21">
                  <c:v>2.1</c:v>
                </c:pt>
                <c:pt idx="22">
                  <c:v>2.25</c:v>
                </c:pt>
                <c:pt idx="23">
                  <c:v>2.25</c:v>
                </c:pt>
                <c:pt idx="24">
                  <c:v>2.25</c:v>
                </c:pt>
                <c:pt idx="25">
                  <c:v>2</c:v>
                </c:pt>
                <c:pt idx="26">
                  <c:v>2.1</c:v>
                </c:pt>
                <c:pt idx="27">
                  <c:v>2.1</c:v>
                </c:pt>
                <c:pt idx="28">
                  <c:v>2.0499999999999998</c:v>
                </c:pt>
                <c:pt idx="29">
                  <c:v>2.0499999999999998</c:v>
                </c:pt>
                <c:pt idx="30">
                  <c:v>2.2999999999999998</c:v>
                </c:pt>
                <c:pt idx="31">
                  <c:v>2.2999999999999998</c:v>
                </c:pt>
                <c:pt idx="32">
                  <c:v>2.2999999999999998</c:v>
                </c:pt>
                <c:pt idx="33">
                  <c:v>2.5</c:v>
                </c:pt>
                <c:pt idx="34">
                  <c:v>2.4</c:v>
                </c:pt>
                <c:pt idx="35">
                  <c:v>2.5</c:v>
                </c:pt>
                <c:pt idx="36">
                  <c:v>2.5</c:v>
                </c:pt>
                <c:pt idx="37">
                  <c:v>2.5</c:v>
                </c:pt>
                <c:pt idx="38">
                  <c:v>2.75</c:v>
                </c:pt>
                <c:pt idx="39">
                  <c:v>2.4500000000000002</c:v>
                </c:pt>
                <c:pt idx="40">
                  <c:v>2.4500000000000002</c:v>
                </c:pt>
                <c:pt idx="41">
                  <c:v>2.4500000000000002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5C-4FBB-A4C5-B4EEE711341C}"/>
            </c:ext>
          </c:extLst>
        </c:ser>
        <c:ser>
          <c:idx val="2"/>
          <c:order val="2"/>
          <c:tx>
            <c:strRef>
              <c:f>'Judía Verde Fresco'!$F$6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'Judía Verde Fresco'!$B$8:$B$60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'Judía Verde Fresco'!$F$8:$F$60</c:f>
              <c:numCache>
                <c:formatCode>#,##0.00</c:formatCode>
                <c:ptCount val="53"/>
                <c:pt idx="21">
                  <c:v>3.73</c:v>
                </c:pt>
                <c:pt idx="22">
                  <c:v>3.82</c:v>
                </c:pt>
                <c:pt idx="23">
                  <c:v>4.08</c:v>
                </c:pt>
                <c:pt idx="24">
                  <c:v>3.96</c:v>
                </c:pt>
                <c:pt idx="25">
                  <c:v>3.78</c:v>
                </c:pt>
                <c:pt idx="26">
                  <c:v>3.86</c:v>
                </c:pt>
                <c:pt idx="27">
                  <c:v>3.86</c:v>
                </c:pt>
                <c:pt idx="28">
                  <c:v>3.86</c:v>
                </c:pt>
                <c:pt idx="29">
                  <c:v>3.84</c:v>
                </c:pt>
                <c:pt idx="30">
                  <c:v>4.0599999999999996</c:v>
                </c:pt>
                <c:pt idx="31">
                  <c:v>4.07</c:v>
                </c:pt>
                <c:pt idx="32">
                  <c:v>4.0199999999999996</c:v>
                </c:pt>
                <c:pt idx="33">
                  <c:v>4.04</c:v>
                </c:pt>
                <c:pt idx="34">
                  <c:v>4.1399999999999997</c:v>
                </c:pt>
                <c:pt idx="35">
                  <c:v>4.49</c:v>
                </c:pt>
                <c:pt idx="36">
                  <c:v>4.43</c:v>
                </c:pt>
                <c:pt idx="37">
                  <c:v>4.66</c:v>
                </c:pt>
                <c:pt idx="38">
                  <c:v>4.6500000000000004</c:v>
                </c:pt>
                <c:pt idx="39">
                  <c:v>4.71</c:v>
                </c:pt>
                <c:pt idx="40">
                  <c:v>4.3099999999999996</c:v>
                </c:pt>
                <c:pt idx="41">
                  <c:v>4.47</c:v>
                </c:pt>
                <c:pt idx="42">
                  <c:v>4.04</c:v>
                </c:pt>
                <c:pt idx="43">
                  <c:v>3.84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85C-4FBB-A4C5-B4EEE7113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23840"/>
        <c:axId val="89126016"/>
      </c:lineChart>
      <c:catAx>
        <c:axId val="8912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89126016"/>
        <c:crosses val="autoZero"/>
        <c:auto val="1"/>
        <c:lblAlgn val="ctr"/>
        <c:lblOffset val="100"/>
        <c:noMultiLvlLbl val="0"/>
      </c:catAx>
      <c:valAx>
        <c:axId val="89126016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89123840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0/Observatorio%20Precio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3">
          <cell r="D83">
            <v>2.1</v>
          </cell>
          <cell r="F83">
            <v>2.4500000000000002</v>
          </cell>
        </row>
      </sheetData>
      <sheetData sheetId="21">
        <row r="83">
          <cell r="D83">
            <v>2.1</v>
          </cell>
          <cell r="F83">
            <v>2.4500000000000002</v>
          </cell>
          <cell r="G83">
            <v>3.73</v>
          </cell>
        </row>
      </sheetData>
      <sheetData sheetId="22">
        <row r="83">
          <cell r="D83">
            <v>2.25</v>
          </cell>
          <cell r="F83">
            <v>2.6</v>
          </cell>
          <cell r="G83">
            <v>3.82</v>
          </cell>
        </row>
      </sheetData>
      <sheetData sheetId="23">
        <row r="83">
          <cell r="D83">
            <v>2.25</v>
          </cell>
          <cell r="F83">
            <v>2.6</v>
          </cell>
          <cell r="G83">
            <v>4.08</v>
          </cell>
        </row>
      </sheetData>
      <sheetData sheetId="24">
        <row r="83">
          <cell r="D83">
            <v>2.25</v>
          </cell>
          <cell r="F83">
            <v>2.6</v>
          </cell>
          <cell r="G83">
            <v>3.96</v>
          </cell>
        </row>
      </sheetData>
      <sheetData sheetId="25">
        <row r="83">
          <cell r="D83">
            <v>2</v>
          </cell>
          <cell r="F83">
            <v>2.35</v>
          </cell>
          <cell r="G83">
            <v>3.78</v>
          </cell>
        </row>
      </sheetData>
      <sheetData sheetId="26">
        <row r="83">
          <cell r="D83">
            <v>2.1</v>
          </cell>
          <cell r="F83">
            <v>2.4500000000000002</v>
          </cell>
          <cell r="G83">
            <v>3.86</v>
          </cell>
        </row>
      </sheetData>
      <sheetData sheetId="27">
        <row r="83">
          <cell r="D83">
            <v>2.1</v>
          </cell>
          <cell r="F83">
            <v>2.4500000000000002</v>
          </cell>
          <cell r="G83">
            <v>3.86</v>
          </cell>
        </row>
      </sheetData>
      <sheetData sheetId="28">
        <row r="83">
          <cell r="D83">
            <v>2.0499999999999998</v>
          </cell>
          <cell r="F83">
            <v>2.35</v>
          </cell>
          <cell r="G83">
            <v>3.86</v>
          </cell>
        </row>
      </sheetData>
      <sheetData sheetId="29">
        <row r="83">
          <cell r="D83">
            <v>2.0499999999999998</v>
          </cell>
          <cell r="F83">
            <v>2.35</v>
          </cell>
          <cell r="G83">
            <v>3.84</v>
          </cell>
        </row>
      </sheetData>
      <sheetData sheetId="30">
        <row r="83">
          <cell r="D83">
            <v>2.2999999999999998</v>
          </cell>
          <cell r="F83">
            <v>2.65</v>
          </cell>
          <cell r="G83">
            <v>4.0599999999999996</v>
          </cell>
        </row>
      </sheetData>
      <sheetData sheetId="31">
        <row r="83">
          <cell r="D83">
            <v>2.2999999999999998</v>
          </cell>
          <cell r="F83">
            <v>2.65</v>
          </cell>
          <cell r="G83">
            <v>4.07</v>
          </cell>
        </row>
      </sheetData>
      <sheetData sheetId="32">
        <row r="83">
          <cell r="D83">
            <v>2.2999999999999998</v>
          </cell>
          <cell r="F83">
            <v>2.7</v>
          </cell>
          <cell r="G83">
            <v>4.0199999999999996</v>
          </cell>
        </row>
      </sheetData>
      <sheetData sheetId="33">
        <row r="83">
          <cell r="D83">
            <v>2.5</v>
          </cell>
          <cell r="F83">
            <v>2.9</v>
          </cell>
          <cell r="G83">
            <v>4.04</v>
          </cell>
        </row>
      </sheetData>
      <sheetData sheetId="34">
        <row r="83">
          <cell r="D83">
            <v>2.4</v>
          </cell>
          <cell r="F83">
            <v>2.8</v>
          </cell>
          <cell r="G83">
            <v>4.1399999999999997</v>
          </cell>
        </row>
      </sheetData>
      <sheetData sheetId="35">
        <row r="83">
          <cell r="D83">
            <v>2.5</v>
          </cell>
          <cell r="F83">
            <v>3</v>
          </cell>
          <cell r="G83">
            <v>4.49</v>
          </cell>
        </row>
      </sheetData>
      <sheetData sheetId="36">
        <row r="83">
          <cell r="D83">
            <v>2.5</v>
          </cell>
          <cell r="F83">
            <v>3</v>
          </cell>
          <cell r="G83">
            <v>4.43</v>
          </cell>
        </row>
      </sheetData>
      <sheetData sheetId="37">
        <row r="83">
          <cell r="D83">
            <v>2.5</v>
          </cell>
          <cell r="F83">
            <v>3</v>
          </cell>
          <cell r="G83">
            <v>4.66</v>
          </cell>
        </row>
      </sheetData>
      <sheetData sheetId="38">
        <row r="83">
          <cell r="D83">
            <v>2.75</v>
          </cell>
          <cell r="F83">
            <v>3.25</v>
          </cell>
          <cell r="G83">
            <v>4.6500000000000004</v>
          </cell>
        </row>
      </sheetData>
      <sheetData sheetId="39">
        <row r="83">
          <cell r="D83">
            <v>2.4500000000000002</v>
          </cell>
          <cell r="F83">
            <v>2.95</v>
          </cell>
          <cell r="G83">
            <v>4.71</v>
          </cell>
        </row>
      </sheetData>
      <sheetData sheetId="40">
        <row r="83">
          <cell r="D83">
            <v>2.4500000000000002</v>
          </cell>
          <cell r="F83">
            <v>2.95</v>
          </cell>
          <cell r="G83">
            <v>4.3099999999999996</v>
          </cell>
        </row>
      </sheetData>
      <sheetData sheetId="41">
        <row r="83">
          <cell r="D83">
            <v>2.4500000000000002</v>
          </cell>
          <cell r="F83">
            <v>2.95</v>
          </cell>
          <cell r="G83">
            <v>4.47</v>
          </cell>
        </row>
      </sheetData>
      <sheetData sheetId="42">
        <row r="83">
          <cell r="F83" t="str">
            <v>-</v>
          </cell>
          <cell r="G83">
            <v>4.04</v>
          </cell>
        </row>
      </sheetData>
      <sheetData sheetId="43">
        <row r="83">
          <cell r="G83">
            <v>3.84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20"/>
  <sheetViews>
    <sheetView tabSelected="1" view="pageBreakPreview" zoomScale="85" zoomScaleNormal="160" zoomScaleSheetLayoutView="85" workbookViewId="0">
      <selection activeCell="B4" sqref="B4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39" t="s">
        <v>29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3" t="s">
        <v>2</v>
      </c>
      <c r="N3" s="30"/>
    </row>
    <row r="6" spans="1:33" ht="42" customHeight="1" x14ac:dyDescent="0.25">
      <c r="B6" s="40" t="s">
        <v>1</v>
      </c>
      <c r="C6" s="31" t="s">
        <v>3</v>
      </c>
      <c r="D6" s="31" t="s">
        <v>0</v>
      </c>
      <c r="E6" s="31" t="s">
        <v>22</v>
      </c>
      <c r="F6" s="32" t="s">
        <v>23</v>
      </c>
    </row>
    <row r="7" spans="1:33" x14ac:dyDescent="0.25">
      <c r="B7" s="40"/>
      <c r="C7" s="41" t="s">
        <v>24</v>
      </c>
      <c r="D7" s="41"/>
      <c r="E7" s="41"/>
      <c r="F7" s="42"/>
    </row>
    <row r="8" spans="1:33" x14ac:dyDescent="0.25">
      <c r="B8" s="22">
        <v>1</v>
      </c>
      <c r="C8" s="23"/>
      <c r="D8" s="23"/>
      <c r="E8" s="23"/>
      <c r="F8" s="23"/>
    </row>
    <row r="9" spans="1:33" x14ac:dyDescent="0.25">
      <c r="B9" s="24">
        <v>2</v>
      </c>
      <c r="C9" s="25"/>
      <c r="D9" s="25"/>
      <c r="E9" s="25"/>
      <c r="F9" s="25"/>
    </row>
    <row r="10" spans="1:33" x14ac:dyDescent="0.25">
      <c r="B10" s="26">
        <v>3</v>
      </c>
      <c r="C10" s="23"/>
      <c r="D10" s="23"/>
      <c r="E10" s="23"/>
      <c r="F10" s="23"/>
    </row>
    <row r="11" spans="1:33" x14ac:dyDescent="0.25">
      <c r="B11" s="24">
        <v>4</v>
      </c>
      <c r="C11" s="25"/>
      <c r="D11" s="25"/>
      <c r="E11" s="25"/>
      <c r="F11" s="25"/>
    </row>
    <row r="12" spans="1:33" x14ac:dyDescent="0.25">
      <c r="B12" s="26">
        <v>5</v>
      </c>
      <c r="C12" s="23"/>
      <c r="D12" s="23"/>
      <c r="E12" s="23"/>
      <c r="F12" s="23"/>
    </row>
    <row r="13" spans="1:33" x14ac:dyDescent="0.25">
      <c r="B13" s="24">
        <v>6</v>
      </c>
      <c r="C13" s="25"/>
      <c r="D13" s="25"/>
      <c r="E13" s="25"/>
      <c r="F13" s="25"/>
    </row>
    <row r="14" spans="1:33" x14ac:dyDescent="0.25">
      <c r="B14" s="26">
        <v>7</v>
      </c>
      <c r="C14" s="23"/>
      <c r="D14" s="23"/>
      <c r="E14" s="23"/>
      <c r="F14" s="23"/>
    </row>
    <row r="15" spans="1:33" x14ac:dyDescent="0.25">
      <c r="B15" s="24">
        <v>8</v>
      </c>
      <c r="C15" s="25"/>
      <c r="D15" s="25"/>
      <c r="E15" s="25"/>
      <c r="F15" s="25"/>
    </row>
    <row r="16" spans="1:33" x14ac:dyDescent="0.25">
      <c r="B16" s="26">
        <v>9</v>
      </c>
      <c r="C16" s="23"/>
      <c r="D16" s="23"/>
      <c r="E16" s="23"/>
      <c r="F16" s="2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/>
      <c r="D17" s="25"/>
      <c r="E17" s="25"/>
      <c r="F17" s="2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/>
      <c r="D18" s="23"/>
      <c r="E18" s="23"/>
      <c r="F18" s="2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/>
      <c r="D19" s="25"/>
      <c r="E19" s="25"/>
      <c r="F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/>
      <c r="D20" s="23"/>
      <c r="E20" s="23"/>
      <c r="F20" s="2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/>
      <c r="D21" s="25"/>
      <c r="E21" s="25"/>
      <c r="F21" s="25"/>
      <c r="S21" s="2"/>
      <c r="T21" s="3" t="s">
        <v>25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/>
      <c r="D22" s="23"/>
      <c r="E22" s="23"/>
      <c r="F22" s="23"/>
      <c r="S22" s="2"/>
      <c r="T22" s="4"/>
      <c r="U22" s="8" t="s">
        <v>9</v>
      </c>
      <c r="V22" s="8" t="s">
        <v>10</v>
      </c>
      <c r="W22" s="8" t="s">
        <v>11</v>
      </c>
      <c r="X22" s="8" t="s">
        <v>12</v>
      </c>
      <c r="Y22" s="8" t="s">
        <v>13</v>
      </c>
      <c r="Z22" s="8" t="s">
        <v>14</v>
      </c>
      <c r="AA22" s="8" t="s">
        <v>15</v>
      </c>
      <c r="AB22" s="8" t="s">
        <v>16</v>
      </c>
      <c r="AC22" s="8" t="s">
        <v>17</v>
      </c>
      <c r="AD22" s="8" t="s">
        <v>18</v>
      </c>
      <c r="AE22" s="8" t="s">
        <v>19</v>
      </c>
      <c r="AF22" s="8" t="s">
        <v>20</v>
      </c>
      <c r="AG22" s="8" t="s">
        <v>21</v>
      </c>
    </row>
    <row r="23" spans="2:33" x14ac:dyDescent="0.25">
      <c r="B23" s="24">
        <v>16</v>
      </c>
      <c r="C23" s="25"/>
      <c r="D23" s="25"/>
      <c r="E23" s="25"/>
      <c r="F23" s="25"/>
      <c r="S23" s="2"/>
      <c r="T23" s="5">
        <v>2014</v>
      </c>
      <c r="U23" s="6"/>
      <c r="V23" s="6"/>
      <c r="W23" s="6"/>
      <c r="X23" s="6"/>
      <c r="Y23" s="6"/>
      <c r="Z23" s="9"/>
      <c r="AA23" s="6">
        <v>1.55</v>
      </c>
      <c r="AB23" s="6">
        <v>1.7749999999999999</v>
      </c>
      <c r="AC23" s="6">
        <v>1.7874999999999999</v>
      </c>
      <c r="AD23" s="6">
        <v>1.7250000000000001</v>
      </c>
      <c r="AE23" s="6"/>
      <c r="AF23" s="6"/>
      <c r="AG23" s="10">
        <f>AVERAGE(U23:AF23)</f>
        <v>1.7093750000000001</v>
      </c>
    </row>
    <row r="24" spans="2:33" x14ac:dyDescent="0.25">
      <c r="B24" s="26">
        <v>17</v>
      </c>
      <c r="C24" s="23"/>
      <c r="D24" s="23"/>
      <c r="E24" s="23"/>
      <c r="F24" s="23"/>
      <c r="S24" s="2"/>
      <c r="T24" s="5">
        <v>2015</v>
      </c>
      <c r="U24" s="6"/>
      <c r="V24" s="6"/>
      <c r="W24" s="6"/>
      <c r="X24" s="6"/>
      <c r="Y24" s="6"/>
      <c r="Z24" s="9">
        <v>1.9375</v>
      </c>
      <c r="AA24" s="6">
        <v>2.0833333333333335</v>
      </c>
      <c r="AB24" s="6">
        <v>2.3333333333333335</v>
      </c>
      <c r="AC24" s="6">
        <v>1.7874999999999999</v>
      </c>
      <c r="AD24" s="6">
        <v>1.6875</v>
      </c>
      <c r="AE24" s="6"/>
      <c r="AF24" s="6"/>
      <c r="AG24" s="10">
        <f t="shared" ref="AG24:AG31" si="0">AVERAGE(U24:AF24)</f>
        <v>1.9658333333333335</v>
      </c>
    </row>
    <row r="25" spans="2:33" x14ac:dyDescent="0.25">
      <c r="B25" s="24">
        <v>18</v>
      </c>
      <c r="C25" s="25"/>
      <c r="D25" s="25"/>
      <c r="E25" s="25"/>
      <c r="F25" s="25"/>
      <c r="G25" s="1"/>
      <c r="S25" s="2"/>
      <c r="T25" s="5">
        <v>2016</v>
      </c>
      <c r="U25" s="6"/>
      <c r="V25" s="6"/>
      <c r="W25" s="6"/>
      <c r="X25" s="6"/>
      <c r="Y25" s="6"/>
      <c r="Z25" s="9">
        <v>1.4500000000000002</v>
      </c>
      <c r="AA25" s="6">
        <v>1.65</v>
      </c>
      <c r="AB25" s="6">
        <v>1.575</v>
      </c>
      <c r="AC25" s="6">
        <v>2.4</v>
      </c>
      <c r="AD25" s="6"/>
      <c r="AE25" s="6"/>
      <c r="AF25" s="6"/>
      <c r="AG25" s="10">
        <f t="shared" si="0"/>
        <v>1.7687499999999998</v>
      </c>
    </row>
    <row r="26" spans="2:33" x14ac:dyDescent="0.25">
      <c r="B26" s="26">
        <v>19</v>
      </c>
      <c r="C26" s="23"/>
      <c r="D26" s="23"/>
      <c r="E26" s="23"/>
      <c r="F26" s="23"/>
      <c r="S26" s="2"/>
      <c r="T26" s="5">
        <v>2017</v>
      </c>
      <c r="U26" s="6"/>
      <c r="V26" s="6"/>
      <c r="W26" s="6"/>
      <c r="X26" s="6"/>
      <c r="Y26" s="6">
        <v>2</v>
      </c>
      <c r="Z26" s="9">
        <v>1.65</v>
      </c>
      <c r="AA26" s="6">
        <v>1.7124999999999999</v>
      </c>
      <c r="AB26" s="6">
        <v>1.75</v>
      </c>
      <c r="AC26" s="6">
        <v>2.3333333333333335</v>
      </c>
      <c r="AD26" s="6">
        <v>1.8666666666666665</v>
      </c>
      <c r="AE26" s="6"/>
      <c r="AF26" s="6"/>
      <c r="AG26" s="10">
        <f t="shared" si="0"/>
        <v>1.8854166666666667</v>
      </c>
    </row>
    <row r="27" spans="2:33" x14ac:dyDescent="0.25">
      <c r="B27" s="24">
        <v>20</v>
      </c>
      <c r="C27" s="25"/>
      <c r="D27" s="25"/>
      <c r="E27" s="25" t="s">
        <v>27</v>
      </c>
      <c r="F27" s="25"/>
      <c r="S27" s="2"/>
      <c r="T27" s="5">
        <v>2018</v>
      </c>
      <c r="U27" s="6"/>
      <c r="V27" s="6"/>
      <c r="W27" s="6"/>
      <c r="X27" s="6"/>
      <c r="Y27" s="6"/>
      <c r="Z27" s="9">
        <v>1.65</v>
      </c>
      <c r="AA27" s="6">
        <v>1.6125</v>
      </c>
      <c r="AB27" s="6">
        <v>1.7899999999999998</v>
      </c>
      <c r="AC27" s="6">
        <v>1.8499999999999999</v>
      </c>
      <c r="AD27" s="6">
        <v>2</v>
      </c>
      <c r="AE27" s="6"/>
      <c r="AF27" s="6"/>
      <c r="AG27" s="10">
        <f t="shared" si="0"/>
        <v>1.7805</v>
      </c>
    </row>
    <row r="28" spans="2:33" x14ac:dyDescent="0.25">
      <c r="B28" s="26">
        <v>21</v>
      </c>
      <c r="C28" s="23">
        <v>1.3385</v>
      </c>
      <c r="D28" s="23">
        <f>'[1]21'!$D$83</f>
        <v>2.1</v>
      </c>
      <c r="E28" s="23">
        <f>'[1]21'!$F$83</f>
        <v>2.4500000000000002</v>
      </c>
      <c r="F28" s="23"/>
      <c r="S28" s="2"/>
      <c r="T28" s="5">
        <v>2019</v>
      </c>
      <c r="U28" s="6"/>
      <c r="V28" s="6"/>
      <c r="W28" s="6"/>
      <c r="X28" s="6"/>
      <c r="Y28" s="6">
        <v>2.0499999999999998</v>
      </c>
      <c r="Z28" s="9">
        <v>2.0625</v>
      </c>
      <c r="AA28" s="6">
        <v>1.625</v>
      </c>
      <c r="AB28" s="6">
        <v>1.92</v>
      </c>
      <c r="AC28" s="6">
        <v>2.1875</v>
      </c>
      <c r="AD28" s="6">
        <v>1.75</v>
      </c>
      <c r="AE28" s="6"/>
      <c r="AF28" s="6"/>
      <c r="AG28" s="10">
        <f t="shared" si="0"/>
        <v>1.9324999999999999</v>
      </c>
    </row>
    <row r="29" spans="2:33" x14ac:dyDescent="0.25">
      <c r="B29" s="24">
        <v>22</v>
      </c>
      <c r="C29" s="25">
        <v>1.3385</v>
      </c>
      <c r="D29" s="25">
        <f>'[1]22'!$D$83</f>
        <v>2.1</v>
      </c>
      <c r="E29" s="25">
        <f>'[1]22'!$F$83</f>
        <v>2.4500000000000002</v>
      </c>
      <c r="F29" s="25">
        <f>'[1]22'!$G$83</f>
        <v>3.73</v>
      </c>
      <c r="S29" s="2"/>
      <c r="T29" s="5" t="s">
        <v>5</v>
      </c>
      <c r="U29" s="6">
        <f>MAX(U23:U28)</f>
        <v>0</v>
      </c>
      <c r="V29" s="6">
        <f t="shared" ref="V29:AF29" si="1">MAX(V23:V28)</f>
        <v>0</v>
      </c>
      <c r="W29" s="6">
        <f t="shared" si="1"/>
        <v>0</v>
      </c>
      <c r="X29" s="6">
        <f t="shared" si="1"/>
        <v>0</v>
      </c>
      <c r="Y29" s="6">
        <f t="shared" si="1"/>
        <v>2.0499999999999998</v>
      </c>
      <c r="Z29" s="6">
        <f t="shared" si="1"/>
        <v>2.0625</v>
      </c>
      <c r="AA29" s="6">
        <f t="shared" si="1"/>
        <v>2.0833333333333335</v>
      </c>
      <c r="AB29" s="6">
        <f t="shared" si="1"/>
        <v>2.3333333333333335</v>
      </c>
      <c r="AC29" s="6">
        <f t="shared" si="1"/>
        <v>2.4</v>
      </c>
      <c r="AD29" s="6">
        <f t="shared" si="1"/>
        <v>2</v>
      </c>
      <c r="AE29" s="6">
        <f t="shared" si="1"/>
        <v>0</v>
      </c>
      <c r="AF29" s="6">
        <f t="shared" si="1"/>
        <v>0</v>
      </c>
      <c r="AG29" s="10">
        <f t="shared" si="0"/>
        <v>1.0774305555555557</v>
      </c>
    </row>
    <row r="30" spans="2:33" x14ac:dyDescent="0.25">
      <c r="B30" s="26">
        <v>23</v>
      </c>
      <c r="C30" s="23">
        <v>1.3385</v>
      </c>
      <c r="D30" s="23">
        <f>'[1]23'!$D$83</f>
        <v>2.25</v>
      </c>
      <c r="E30" s="23">
        <f>'[1]23'!$F$83</f>
        <v>2.6</v>
      </c>
      <c r="F30" s="23">
        <f>'[1]23'!$G$83</f>
        <v>3.82</v>
      </c>
      <c r="S30" s="2"/>
      <c r="T30" s="5" t="s">
        <v>6</v>
      </c>
      <c r="U30" s="6">
        <f>MIN(U23:U28)</f>
        <v>0</v>
      </c>
      <c r="V30" s="6">
        <f t="shared" ref="V30:AF30" si="2">MIN(V23:V28)</f>
        <v>0</v>
      </c>
      <c r="W30" s="6">
        <f t="shared" si="2"/>
        <v>0</v>
      </c>
      <c r="X30" s="6">
        <f t="shared" si="2"/>
        <v>0</v>
      </c>
      <c r="Y30" s="6">
        <f t="shared" si="2"/>
        <v>2</v>
      </c>
      <c r="Z30" s="6">
        <f t="shared" si="2"/>
        <v>1.4500000000000002</v>
      </c>
      <c r="AA30" s="6">
        <f t="shared" si="2"/>
        <v>1.55</v>
      </c>
      <c r="AB30" s="6">
        <f t="shared" si="2"/>
        <v>1.575</v>
      </c>
      <c r="AC30" s="6">
        <f t="shared" si="2"/>
        <v>1.7874999999999999</v>
      </c>
      <c r="AD30" s="6">
        <f t="shared" si="2"/>
        <v>1.6875</v>
      </c>
      <c r="AE30" s="6">
        <f t="shared" si="2"/>
        <v>0</v>
      </c>
      <c r="AF30" s="6">
        <f t="shared" si="2"/>
        <v>0</v>
      </c>
      <c r="AG30" s="10">
        <f t="shared" si="0"/>
        <v>0.83750000000000002</v>
      </c>
    </row>
    <row r="31" spans="2:33" x14ac:dyDescent="0.25">
      <c r="B31" s="24">
        <v>24</v>
      </c>
      <c r="C31" s="25">
        <v>1.3385</v>
      </c>
      <c r="D31" s="25">
        <f>'[1]24'!$D$83</f>
        <v>2.25</v>
      </c>
      <c r="E31" s="25">
        <f>'[1]24'!$F$83</f>
        <v>2.6</v>
      </c>
      <c r="F31" s="25">
        <f>'[1]24'!$G$83</f>
        <v>4.08</v>
      </c>
      <c r="S31" s="2"/>
      <c r="T31" s="5" t="s">
        <v>7</v>
      </c>
      <c r="U31" s="6" t="e">
        <f>AVERAGE(U23:U28)</f>
        <v>#DIV/0!</v>
      </c>
      <c r="V31" s="6" t="e">
        <f t="shared" ref="V31:AF31" si="3">AVERAGE(V23:V28)</f>
        <v>#DIV/0!</v>
      </c>
      <c r="W31" s="6" t="e">
        <f t="shared" si="3"/>
        <v>#DIV/0!</v>
      </c>
      <c r="X31" s="6" t="e">
        <f t="shared" si="3"/>
        <v>#DIV/0!</v>
      </c>
      <c r="Y31" s="6">
        <f t="shared" si="3"/>
        <v>2.0249999999999999</v>
      </c>
      <c r="Z31" s="6">
        <f t="shared" si="3"/>
        <v>1.75</v>
      </c>
      <c r="AA31" s="6">
        <f t="shared" si="3"/>
        <v>1.7055555555555557</v>
      </c>
      <c r="AB31" s="6">
        <f t="shared" si="3"/>
        <v>1.8572222222222221</v>
      </c>
      <c r="AC31" s="6">
        <f t="shared" si="3"/>
        <v>2.057638888888889</v>
      </c>
      <c r="AD31" s="6">
        <f t="shared" si="3"/>
        <v>1.8058333333333334</v>
      </c>
      <c r="AE31" s="6" t="e">
        <f t="shared" si="3"/>
        <v>#DIV/0!</v>
      </c>
      <c r="AF31" s="6" t="e">
        <f t="shared" si="3"/>
        <v>#DIV/0!</v>
      </c>
      <c r="AG31" s="10" t="e">
        <f t="shared" si="0"/>
        <v>#DIV/0!</v>
      </c>
    </row>
    <row r="32" spans="2:33" x14ac:dyDescent="0.25">
      <c r="B32" s="26">
        <v>25</v>
      </c>
      <c r="C32" s="23">
        <v>1.3385</v>
      </c>
      <c r="D32" s="23">
        <f>'[1]25'!$D$83</f>
        <v>2.25</v>
      </c>
      <c r="E32" s="23">
        <f>'[1]25'!$F$83</f>
        <v>2.6</v>
      </c>
      <c r="F32" s="23">
        <f>'[1]25'!$G$83</f>
        <v>3.96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1.3385</v>
      </c>
      <c r="D33" s="25">
        <f>'[1]26'!$D$83</f>
        <v>2</v>
      </c>
      <c r="E33" s="25">
        <f>'[1]26'!$F$83</f>
        <v>2.35</v>
      </c>
      <c r="F33" s="25">
        <f>'[1]26'!$G$83</f>
        <v>3.78</v>
      </c>
      <c r="S33" s="2"/>
      <c r="T33" s="3" t="s">
        <v>4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>
        <v>1.3385</v>
      </c>
      <c r="D34" s="23">
        <f>'[1]27'!$D$83</f>
        <v>2.1</v>
      </c>
      <c r="E34" s="23">
        <f>'[1]27'!$F$83</f>
        <v>2.4500000000000002</v>
      </c>
      <c r="F34" s="23">
        <f>'[1]27'!$G$83</f>
        <v>3.86</v>
      </c>
      <c r="S34" s="2"/>
      <c r="T34" s="4"/>
      <c r="U34" s="8" t="s">
        <v>9</v>
      </c>
      <c r="V34" s="8" t="s">
        <v>10</v>
      </c>
      <c r="W34" s="8" t="s">
        <v>11</v>
      </c>
      <c r="X34" s="8" t="s">
        <v>12</v>
      </c>
      <c r="Y34" s="8" t="s">
        <v>13</v>
      </c>
      <c r="Z34" s="8" t="s">
        <v>14</v>
      </c>
      <c r="AA34" s="8" t="s">
        <v>15</v>
      </c>
      <c r="AB34" s="8" t="s">
        <v>16</v>
      </c>
      <c r="AC34" s="8" t="s">
        <v>17</v>
      </c>
      <c r="AD34" s="8" t="s">
        <v>18</v>
      </c>
      <c r="AE34" s="8" t="s">
        <v>19</v>
      </c>
      <c r="AF34" s="8" t="s">
        <v>20</v>
      </c>
      <c r="AG34" s="4"/>
    </row>
    <row r="35" spans="2:33" x14ac:dyDescent="0.25">
      <c r="B35" s="24">
        <v>28</v>
      </c>
      <c r="C35" s="25">
        <v>1.3385</v>
      </c>
      <c r="D35" s="25">
        <f>'[1]28'!$D$83</f>
        <v>2.1</v>
      </c>
      <c r="E35" s="25">
        <f>'[1]28'!$F$83</f>
        <v>2.4500000000000002</v>
      </c>
      <c r="F35" s="25">
        <f>'[1]28'!$G$83</f>
        <v>3.86</v>
      </c>
      <c r="S35" s="2"/>
      <c r="T35" s="5" t="s">
        <v>8</v>
      </c>
      <c r="U35" s="6"/>
      <c r="V35" s="6"/>
      <c r="W35" s="6"/>
      <c r="X35" s="6"/>
      <c r="Y35" s="6">
        <f t="shared" ref="Y35:AD37" si="4">Y29</f>
        <v>2.0499999999999998</v>
      </c>
      <c r="Z35" s="6">
        <f t="shared" ref="Z35:AB35" si="5">Z29</f>
        <v>2.0625</v>
      </c>
      <c r="AA35" s="6">
        <f t="shared" si="5"/>
        <v>2.0833333333333335</v>
      </c>
      <c r="AB35" s="6">
        <f t="shared" si="5"/>
        <v>2.3333333333333335</v>
      </c>
      <c r="AC35" s="6">
        <f t="shared" si="4"/>
        <v>2.4</v>
      </c>
      <c r="AD35" s="6">
        <f t="shared" si="4"/>
        <v>2</v>
      </c>
      <c r="AE35" s="6"/>
      <c r="AF35" s="6"/>
      <c r="AG35" s="4"/>
    </row>
    <row r="36" spans="2:33" x14ac:dyDescent="0.25">
      <c r="B36" s="26">
        <v>29</v>
      </c>
      <c r="C36" s="23">
        <v>1.3385</v>
      </c>
      <c r="D36" s="23">
        <f>'[1]29'!$D$83</f>
        <v>2.0499999999999998</v>
      </c>
      <c r="E36" s="23">
        <f>'[1]29'!$F$83</f>
        <v>2.35</v>
      </c>
      <c r="F36" s="23">
        <f>'[1]29'!$G$83</f>
        <v>3.86</v>
      </c>
      <c r="S36" s="2"/>
      <c r="T36" s="5"/>
      <c r="U36" s="6"/>
      <c r="V36" s="6"/>
      <c r="W36" s="6"/>
      <c r="X36" s="6"/>
      <c r="Y36" s="6">
        <f t="shared" si="4"/>
        <v>2</v>
      </c>
      <c r="Z36" s="6">
        <f t="shared" ref="Z36:AB36" si="6">Z30</f>
        <v>1.4500000000000002</v>
      </c>
      <c r="AA36" s="6">
        <f t="shared" si="6"/>
        <v>1.55</v>
      </c>
      <c r="AB36" s="6">
        <f t="shared" si="6"/>
        <v>1.575</v>
      </c>
      <c r="AC36" s="6">
        <f t="shared" si="4"/>
        <v>1.7874999999999999</v>
      </c>
      <c r="AD36" s="6">
        <f t="shared" si="4"/>
        <v>1.6875</v>
      </c>
      <c r="AE36" s="6"/>
      <c r="AF36" s="6"/>
      <c r="AG36" s="4"/>
    </row>
    <row r="37" spans="2:33" x14ac:dyDescent="0.25">
      <c r="B37" s="24">
        <v>30</v>
      </c>
      <c r="C37" s="25">
        <v>1.3385</v>
      </c>
      <c r="D37" s="25">
        <f>'[1]30'!$D$83</f>
        <v>2.0499999999999998</v>
      </c>
      <c r="E37" s="25">
        <f>'[1]30'!$F$83</f>
        <v>2.35</v>
      </c>
      <c r="F37" s="25">
        <f>'[1]30'!$G$83</f>
        <v>3.84</v>
      </c>
      <c r="S37" s="2"/>
      <c r="T37" s="7" t="str">
        <f>T31</f>
        <v>Promedio 2014 - 2019</v>
      </c>
      <c r="U37" s="11"/>
      <c r="V37" s="11"/>
      <c r="W37" s="11"/>
      <c r="X37" s="11"/>
      <c r="Y37" s="11">
        <f t="shared" si="4"/>
        <v>2.0249999999999999</v>
      </c>
      <c r="Z37" s="11">
        <f t="shared" ref="Z37:AB37" si="7">Z31</f>
        <v>1.75</v>
      </c>
      <c r="AA37" s="11">
        <f t="shared" si="7"/>
        <v>1.7055555555555557</v>
      </c>
      <c r="AB37" s="11">
        <f t="shared" si="7"/>
        <v>1.8572222222222221</v>
      </c>
      <c r="AC37" s="11">
        <f t="shared" si="4"/>
        <v>2.057638888888889</v>
      </c>
      <c r="AD37" s="11">
        <f t="shared" si="4"/>
        <v>1.8058333333333334</v>
      </c>
      <c r="AE37" s="11"/>
      <c r="AF37" s="11"/>
      <c r="AG37" s="4"/>
    </row>
    <row r="38" spans="2:33" x14ac:dyDescent="0.25">
      <c r="B38" s="26">
        <v>31</v>
      </c>
      <c r="C38" s="23">
        <v>1.3385</v>
      </c>
      <c r="D38" s="23">
        <f>'[1]31'!$D$83</f>
        <v>2.2999999999999998</v>
      </c>
      <c r="E38" s="23">
        <f>'[1]31'!$F$83</f>
        <v>2.65</v>
      </c>
      <c r="F38" s="23">
        <f>'[1]31'!$G$83</f>
        <v>4.0599999999999996</v>
      </c>
      <c r="S38" s="2"/>
      <c r="T38" s="5">
        <v>2020</v>
      </c>
      <c r="U38" s="12"/>
      <c r="V38" s="12"/>
      <c r="W38" s="12"/>
      <c r="X38" s="12"/>
      <c r="Y38" s="12">
        <f>AVERAGE(D26:D29)</f>
        <v>2.1</v>
      </c>
      <c r="Z38" s="12">
        <f>AVERAGE(D30:D33)</f>
        <v>2.1875</v>
      </c>
      <c r="AA38" s="12">
        <f>AVERAGE(D34:D38)</f>
        <v>2.12</v>
      </c>
      <c r="AB38" s="12">
        <f>AVERAGE(D39:D42)</f>
        <v>2.375</v>
      </c>
      <c r="AC38" s="12">
        <f>AVERAGE(D43:D46)</f>
        <v>2.5625</v>
      </c>
      <c r="AD38" s="12">
        <f>AVERAGE(D47:D51)</f>
        <v>2.4500000000000002</v>
      </c>
      <c r="AE38" s="12"/>
      <c r="AF38" s="12"/>
      <c r="AG38" s="4"/>
    </row>
    <row r="39" spans="2:33" x14ac:dyDescent="0.25">
      <c r="B39" s="24">
        <v>32</v>
      </c>
      <c r="C39" s="25">
        <v>1.3385</v>
      </c>
      <c r="D39" s="25">
        <f>'[1]32'!$D$83</f>
        <v>2.2999999999999998</v>
      </c>
      <c r="E39" s="25">
        <f>'[1]32'!$F$83</f>
        <v>2.65</v>
      </c>
      <c r="F39" s="25">
        <f>'[1]32'!$G$83</f>
        <v>4.07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>
        <v>1.3385</v>
      </c>
      <c r="D40" s="23">
        <f>'[1]33'!$D$83</f>
        <v>2.2999999999999998</v>
      </c>
      <c r="E40" s="23">
        <f>'[1]33'!$F$83</f>
        <v>2.7</v>
      </c>
      <c r="F40" s="23">
        <f>'[1]33'!$G$83</f>
        <v>4.0199999999999996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>
        <v>1.3385</v>
      </c>
      <c r="D41" s="25">
        <f>'[1]34'!$D$83</f>
        <v>2.5</v>
      </c>
      <c r="E41" s="25">
        <f>'[1]34'!$F$83</f>
        <v>2.9</v>
      </c>
      <c r="F41" s="25">
        <f>'[1]34'!$G$83</f>
        <v>4.04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>
        <v>1.3385</v>
      </c>
      <c r="D42" s="23">
        <f>'[1]35'!$D$83</f>
        <v>2.4</v>
      </c>
      <c r="E42" s="23">
        <f>'[1]35'!$F$83</f>
        <v>2.8</v>
      </c>
      <c r="F42" s="23">
        <f>'[1]35'!$G$83</f>
        <v>4.1399999999999997</v>
      </c>
      <c r="S42" s="2"/>
      <c r="T42" s="3" t="s">
        <v>26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>
        <v>1.3385</v>
      </c>
      <c r="D43" s="25">
        <f>'[1]36'!$D$83</f>
        <v>2.5</v>
      </c>
      <c r="E43" s="25">
        <f>'[1]36'!$F$83</f>
        <v>3</v>
      </c>
      <c r="F43" s="25">
        <f>'[1]36'!$G$83</f>
        <v>4.49</v>
      </c>
      <c r="S43" s="2"/>
      <c r="T43" s="4"/>
      <c r="U43" s="13" t="s">
        <v>9</v>
      </c>
      <c r="V43" s="13" t="s">
        <v>10</v>
      </c>
      <c r="W43" s="13" t="s">
        <v>11</v>
      </c>
      <c r="X43" s="13" t="s">
        <v>12</v>
      </c>
      <c r="Y43" s="13" t="s">
        <v>13</v>
      </c>
      <c r="Z43" s="13" t="s">
        <v>14</v>
      </c>
      <c r="AA43" s="13" t="s">
        <v>15</v>
      </c>
      <c r="AB43" s="13" t="s">
        <v>16</v>
      </c>
      <c r="AC43" s="13" t="s">
        <v>17</v>
      </c>
      <c r="AD43" s="13" t="s">
        <v>18</v>
      </c>
      <c r="AE43" s="13" t="s">
        <v>19</v>
      </c>
      <c r="AF43" s="13" t="s">
        <v>20</v>
      </c>
      <c r="AG43" s="13" t="s">
        <v>21</v>
      </c>
    </row>
    <row r="44" spans="2:33" x14ac:dyDescent="0.25">
      <c r="B44" s="26">
        <v>37</v>
      </c>
      <c r="C44" s="23">
        <v>1.3385</v>
      </c>
      <c r="D44" s="23">
        <f>'[1]37'!$D$83</f>
        <v>2.5</v>
      </c>
      <c r="E44" s="23">
        <f>'[1]37'!$F$83</f>
        <v>3</v>
      </c>
      <c r="F44" s="23">
        <f>'[1]37'!$G$83</f>
        <v>4.43</v>
      </c>
      <c r="S44" s="2"/>
      <c r="T44" s="5">
        <v>2014</v>
      </c>
      <c r="U44" s="6"/>
      <c r="V44" s="6"/>
      <c r="W44" s="6"/>
      <c r="X44" s="6"/>
      <c r="Y44" s="6">
        <v>2.9485000000000001</v>
      </c>
      <c r="Z44" s="9">
        <v>2.8125000000000004</v>
      </c>
      <c r="AA44" s="6">
        <v>2.7342499999999998</v>
      </c>
      <c r="AB44" s="6">
        <v>3.2585119047619049</v>
      </c>
      <c r="AC44" s="6">
        <v>3.4922718253968252</v>
      </c>
      <c r="AD44" s="6">
        <v>3.5248174603174602</v>
      </c>
      <c r="AE44" s="6"/>
      <c r="AF44" s="6"/>
      <c r="AG44" s="10">
        <f>AVERAGE(U44:AF44)</f>
        <v>3.1284751984126982</v>
      </c>
    </row>
    <row r="45" spans="2:33" x14ac:dyDescent="0.25">
      <c r="B45" s="24">
        <v>38</v>
      </c>
      <c r="C45" s="25">
        <v>1.3385</v>
      </c>
      <c r="D45" s="25">
        <f>'[1]38'!$D$83</f>
        <v>2.5</v>
      </c>
      <c r="E45" s="25">
        <f>'[1]38'!$F$83</f>
        <v>3</v>
      </c>
      <c r="F45" s="25">
        <f>'[1]38'!$G$83</f>
        <v>4.66</v>
      </c>
      <c r="S45" s="2"/>
      <c r="T45" s="5">
        <v>2015</v>
      </c>
      <c r="U45" s="6"/>
      <c r="V45" s="6"/>
      <c r="W45" s="6"/>
      <c r="X45" s="6"/>
      <c r="Y45" s="6">
        <v>2.5812499999999998</v>
      </c>
      <c r="Z45" s="9">
        <v>3.7882812499999998</v>
      </c>
      <c r="AA45" s="6">
        <v>3.6483250661375664</v>
      </c>
      <c r="AB45" s="6">
        <v>3.8878571428571429</v>
      </c>
      <c r="AC45" s="6">
        <v>3.3875694444444444</v>
      </c>
      <c r="AD45" s="6">
        <v>3.4847619047619047</v>
      </c>
      <c r="AE45" s="6"/>
      <c r="AF45" s="6"/>
      <c r="AG45" s="10">
        <f t="shared" ref="AG45:AG52" si="8">AVERAGE(U45:AF45)</f>
        <v>3.4630074680335095</v>
      </c>
    </row>
    <row r="46" spans="2:33" x14ac:dyDescent="0.25">
      <c r="B46" s="26">
        <v>39</v>
      </c>
      <c r="C46" s="23">
        <v>1.3385</v>
      </c>
      <c r="D46" s="23">
        <f>'[1]39'!$D$83</f>
        <v>2.75</v>
      </c>
      <c r="E46" s="23">
        <f>'[1]39'!$F$83</f>
        <v>3.25</v>
      </c>
      <c r="F46" s="23">
        <f>'[1]39'!$G$83</f>
        <v>4.6500000000000004</v>
      </c>
      <c r="S46" s="2"/>
      <c r="T46" s="5">
        <v>2016</v>
      </c>
      <c r="U46" s="6"/>
      <c r="V46" s="6"/>
      <c r="W46" s="6"/>
      <c r="X46" s="6"/>
      <c r="Y46" s="6">
        <v>3.0673809523809523</v>
      </c>
      <c r="Z46" s="9">
        <v>3.1070476190476191</v>
      </c>
      <c r="AA46" s="6">
        <v>3.2483333333333331</v>
      </c>
      <c r="AB46" s="6">
        <v>3.2574801587301589</v>
      </c>
      <c r="AC46" s="6">
        <v>3.6378571428571433</v>
      </c>
      <c r="AD46" s="6">
        <v>3.9082440476190476</v>
      </c>
      <c r="AE46" s="6"/>
      <c r="AF46" s="6"/>
      <c r="AG46" s="10">
        <f t="shared" si="8"/>
        <v>3.3710572089947086</v>
      </c>
    </row>
    <row r="47" spans="2:33" x14ac:dyDescent="0.25">
      <c r="B47" s="24">
        <v>40</v>
      </c>
      <c r="C47" s="25">
        <v>1.3385</v>
      </c>
      <c r="D47" s="25">
        <f>'[1]40'!$D$83</f>
        <v>2.4500000000000002</v>
      </c>
      <c r="E47" s="25">
        <f>'[1]40'!$F$83</f>
        <v>2.95</v>
      </c>
      <c r="F47" s="25">
        <f>'[1]40'!$G$83</f>
        <v>4.71</v>
      </c>
      <c r="S47" s="2"/>
      <c r="T47" s="5">
        <v>2017</v>
      </c>
      <c r="U47" s="6"/>
      <c r="V47" s="6"/>
      <c r="W47" s="6"/>
      <c r="X47" s="6"/>
      <c r="Y47" s="6">
        <v>3.4551562499999999</v>
      </c>
      <c r="Z47" s="9">
        <v>3.2543750000000005</v>
      </c>
      <c r="AA47" s="6">
        <v>3.3588541666666671</v>
      </c>
      <c r="AB47" s="6">
        <v>3.6260342261904763</v>
      </c>
      <c r="AC47" s="6">
        <v>4.1650396825396827</v>
      </c>
      <c r="AD47" s="6">
        <v>3.671979166666667</v>
      </c>
      <c r="AE47" s="6"/>
      <c r="AF47" s="6"/>
      <c r="AG47" s="10">
        <f t="shared" si="8"/>
        <v>3.5885730820105821</v>
      </c>
    </row>
    <row r="48" spans="2:33" x14ac:dyDescent="0.25">
      <c r="B48" s="26">
        <v>41</v>
      </c>
      <c r="C48" s="23">
        <v>1.3385</v>
      </c>
      <c r="D48" s="23">
        <f>'[1]41'!$D$83</f>
        <v>2.4500000000000002</v>
      </c>
      <c r="E48" s="23">
        <f>'[1]41'!$F$83</f>
        <v>2.95</v>
      </c>
      <c r="F48" s="23">
        <f>'[1]41'!$G$83</f>
        <v>4.3099999999999996</v>
      </c>
      <c r="S48" s="2"/>
      <c r="T48" s="5">
        <v>2018</v>
      </c>
      <c r="U48" s="6"/>
      <c r="V48" s="6"/>
      <c r="W48" s="6"/>
      <c r="X48" s="6"/>
      <c r="Y48" s="6"/>
      <c r="Z48" s="9">
        <v>3.5500000000000003</v>
      </c>
      <c r="AA48" s="6">
        <v>3.2336666666666667</v>
      </c>
      <c r="AB48" s="6">
        <v>3.575941991341991</v>
      </c>
      <c r="AC48" s="6">
        <v>4.3963839285714288</v>
      </c>
      <c r="AD48" s="6">
        <v>3.9538541666666669</v>
      </c>
      <c r="AE48" s="6"/>
      <c r="AF48" s="6"/>
      <c r="AG48" s="10">
        <f t="shared" si="8"/>
        <v>3.7419693506493501</v>
      </c>
    </row>
    <row r="49" spans="2:33" x14ac:dyDescent="0.25">
      <c r="B49" s="24">
        <v>42</v>
      </c>
      <c r="C49" s="25">
        <v>1.3385</v>
      </c>
      <c r="D49" s="25">
        <f>'[1]42'!$D$83</f>
        <v>2.4500000000000002</v>
      </c>
      <c r="E49" s="25">
        <f>'[1]42'!$F$83</f>
        <v>2.95</v>
      </c>
      <c r="F49" s="25">
        <f>'[1]42'!$G$83</f>
        <v>4.47</v>
      </c>
      <c r="S49" s="2"/>
      <c r="T49" s="5">
        <v>2019</v>
      </c>
      <c r="U49" s="6"/>
      <c r="V49" s="6"/>
      <c r="W49" s="6"/>
      <c r="X49" s="6"/>
      <c r="Y49" s="6">
        <v>3.4</v>
      </c>
      <c r="Z49" s="9">
        <v>3.9937857142857145</v>
      </c>
      <c r="AA49" s="6">
        <v>3.6748214285714287</v>
      </c>
      <c r="AB49" s="6">
        <v>4.0379404761904762</v>
      </c>
      <c r="AC49" s="6">
        <v>4.3191875</v>
      </c>
      <c r="AD49" s="6">
        <v>3.8305999999999996</v>
      </c>
      <c r="AE49" s="6"/>
      <c r="AF49" s="6"/>
      <c r="AG49" s="10">
        <f t="shared" si="8"/>
        <v>3.8760558531746034</v>
      </c>
    </row>
    <row r="50" spans="2:33" x14ac:dyDescent="0.25">
      <c r="B50" s="26">
        <v>43</v>
      </c>
      <c r="C50" s="23">
        <v>1.3385</v>
      </c>
      <c r="D50" s="23"/>
      <c r="E50" s="23" t="str">
        <f>'[1]43'!$F$83</f>
        <v>-</v>
      </c>
      <c r="F50" s="23">
        <f>'[1]43'!$G$83</f>
        <v>4.04</v>
      </c>
      <c r="S50" s="2"/>
      <c r="T50" s="5" t="s">
        <v>5</v>
      </c>
      <c r="U50" s="6">
        <f t="shared" ref="U50:AF50" si="9">MAX(U44:U47)</f>
        <v>0</v>
      </c>
      <c r="V50" s="6">
        <f t="shared" si="9"/>
        <v>0</v>
      </c>
      <c r="W50" s="6">
        <f t="shared" si="9"/>
        <v>0</v>
      </c>
      <c r="X50" s="6">
        <f t="shared" si="9"/>
        <v>0</v>
      </c>
      <c r="Y50" s="6">
        <f t="shared" si="9"/>
        <v>3.4551562499999999</v>
      </c>
      <c r="Z50" s="6">
        <f t="shared" si="9"/>
        <v>3.7882812499999998</v>
      </c>
      <c r="AA50" s="6">
        <f t="shared" si="9"/>
        <v>3.6483250661375664</v>
      </c>
      <c r="AB50" s="6">
        <f t="shared" si="9"/>
        <v>3.8878571428571429</v>
      </c>
      <c r="AC50" s="6">
        <f t="shared" si="9"/>
        <v>4.1650396825396827</v>
      </c>
      <c r="AD50" s="6">
        <f t="shared" si="9"/>
        <v>3.9082440476190476</v>
      </c>
      <c r="AE50" s="6">
        <f t="shared" si="9"/>
        <v>0</v>
      </c>
      <c r="AF50" s="6">
        <f t="shared" si="9"/>
        <v>0</v>
      </c>
      <c r="AG50" s="10">
        <f t="shared" si="8"/>
        <v>1.904408619929453</v>
      </c>
    </row>
    <row r="51" spans="2:33" x14ac:dyDescent="0.25">
      <c r="B51" s="24">
        <v>44</v>
      </c>
      <c r="C51" s="25">
        <v>1.3385</v>
      </c>
      <c r="D51" s="25"/>
      <c r="E51" s="25" t="str">
        <f>'[1]43'!$F$83</f>
        <v>-</v>
      </c>
      <c r="F51" s="25">
        <f>'[1]44'!$G$83</f>
        <v>3.84</v>
      </c>
      <c r="S51" s="2"/>
      <c r="T51" s="5" t="s">
        <v>6</v>
      </c>
      <c r="U51" s="6">
        <f t="shared" ref="U51:AF51" si="10">MIN(U44:U47)</f>
        <v>0</v>
      </c>
      <c r="V51" s="6">
        <f t="shared" si="10"/>
        <v>0</v>
      </c>
      <c r="W51" s="6">
        <f t="shared" si="10"/>
        <v>0</v>
      </c>
      <c r="X51" s="6">
        <f t="shared" si="10"/>
        <v>0</v>
      </c>
      <c r="Y51" s="6">
        <f t="shared" si="10"/>
        <v>2.5812499999999998</v>
      </c>
      <c r="Z51" s="6">
        <f t="shared" si="10"/>
        <v>2.8125000000000004</v>
      </c>
      <c r="AA51" s="6">
        <f t="shared" si="10"/>
        <v>2.7342499999999998</v>
      </c>
      <c r="AB51" s="6">
        <f t="shared" si="10"/>
        <v>3.2574801587301589</v>
      </c>
      <c r="AC51" s="6">
        <f t="shared" si="10"/>
        <v>3.3875694444444444</v>
      </c>
      <c r="AD51" s="6">
        <f t="shared" si="10"/>
        <v>3.4847619047619047</v>
      </c>
      <c r="AE51" s="6">
        <f t="shared" si="10"/>
        <v>0</v>
      </c>
      <c r="AF51" s="6">
        <f t="shared" si="10"/>
        <v>0</v>
      </c>
      <c r="AG51" s="10">
        <f t="shared" si="8"/>
        <v>1.5214842923280425</v>
      </c>
    </row>
    <row r="52" spans="2:33" x14ac:dyDescent="0.25">
      <c r="B52" s="26">
        <v>45</v>
      </c>
      <c r="C52" s="23"/>
      <c r="D52" s="23"/>
      <c r="E52" s="23" t="s">
        <v>31</v>
      </c>
      <c r="F52" s="23"/>
      <c r="S52" s="2"/>
      <c r="T52" s="5" t="s">
        <v>7</v>
      </c>
      <c r="U52" s="6" t="e">
        <f t="shared" ref="U52:AF52" si="11">AVERAGE(U44:U47)</f>
        <v>#DIV/0!</v>
      </c>
      <c r="V52" s="6" t="e">
        <f t="shared" si="11"/>
        <v>#DIV/0!</v>
      </c>
      <c r="W52" s="6" t="e">
        <f t="shared" si="11"/>
        <v>#DIV/0!</v>
      </c>
      <c r="X52" s="6" t="e">
        <f t="shared" si="11"/>
        <v>#DIV/0!</v>
      </c>
      <c r="Y52" s="6">
        <f t="shared" si="11"/>
        <v>3.0130718005952382</v>
      </c>
      <c r="Z52" s="6">
        <f t="shared" si="11"/>
        <v>3.2405509672619051</v>
      </c>
      <c r="AA52" s="6">
        <f t="shared" si="11"/>
        <v>3.2474406415343915</v>
      </c>
      <c r="AB52" s="6">
        <f t="shared" si="11"/>
        <v>3.507470858134921</v>
      </c>
      <c r="AC52" s="6">
        <f t="shared" si="11"/>
        <v>3.6706845238095243</v>
      </c>
      <c r="AD52" s="6">
        <f t="shared" si="11"/>
        <v>3.6474506448412698</v>
      </c>
      <c r="AE52" s="6" t="e">
        <f t="shared" si="11"/>
        <v>#DIV/0!</v>
      </c>
      <c r="AF52" s="6" t="e">
        <f t="shared" si="11"/>
        <v>#DIV/0!</v>
      </c>
      <c r="AG52" s="10" t="e">
        <f t="shared" si="8"/>
        <v>#DIV/0!</v>
      </c>
    </row>
    <row r="53" spans="2:33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/>
      <c r="D54" s="23"/>
      <c r="E54" s="23"/>
      <c r="F54" s="23"/>
      <c r="S54" s="2"/>
      <c r="T54" s="3" t="s">
        <v>4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/>
      <c r="D55" s="25"/>
      <c r="E55" s="25"/>
      <c r="F55" s="25"/>
      <c r="S55" s="2"/>
      <c r="T55" s="4"/>
      <c r="U55" s="13" t="s">
        <v>9</v>
      </c>
      <c r="V55" s="13" t="s">
        <v>10</v>
      </c>
      <c r="W55" s="13" t="s">
        <v>11</v>
      </c>
      <c r="X55" s="13" t="s">
        <v>12</v>
      </c>
      <c r="Y55" s="13" t="s">
        <v>13</v>
      </c>
      <c r="Z55" s="13" t="s">
        <v>14</v>
      </c>
      <c r="AA55" s="13" t="s">
        <v>15</v>
      </c>
      <c r="AB55" s="13" t="s">
        <v>16</v>
      </c>
      <c r="AC55" s="13" t="s">
        <v>17</v>
      </c>
      <c r="AD55" s="13" t="s">
        <v>18</v>
      </c>
      <c r="AE55" s="13" t="s">
        <v>19</v>
      </c>
      <c r="AF55" s="13" t="s">
        <v>20</v>
      </c>
      <c r="AG55" s="4"/>
    </row>
    <row r="56" spans="2:33" x14ac:dyDescent="0.25">
      <c r="B56" s="26">
        <v>49</v>
      </c>
      <c r="C56" s="23"/>
      <c r="D56" s="23"/>
      <c r="E56" s="23"/>
      <c r="F56" s="23"/>
      <c r="S56" s="2"/>
      <c r="T56" s="5" t="s">
        <v>8</v>
      </c>
      <c r="U56" s="6"/>
      <c r="V56" s="6"/>
      <c r="W56" s="6"/>
      <c r="X56" s="6"/>
      <c r="Y56" s="6">
        <f t="shared" ref="Y56:AD58" si="12">Y50</f>
        <v>3.4551562499999999</v>
      </c>
      <c r="Z56" s="6">
        <f t="shared" ref="Z56:AB56" si="13">Z50</f>
        <v>3.7882812499999998</v>
      </c>
      <c r="AA56" s="6">
        <f t="shared" si="13"/>
        <v>3.6483250661375664</v>
      </c>
      <c r="AB56" s="6">
        <f t="shared" si="13"/>
        <v>3.8878571428571429</v>
      </c>
      <c r="AC56" s="6">
        <f t="shared" si="12"/>
        <v>4.1650396825396827</v>
      </c>
      <c r="AD56" s="6">
        <f t="shared" si="12"/>
        <v>3.9082440476190476</v>
      </c>
      <c r="AE56" s="6"/>
      <c r="AF56" s="6"/>
      <c r="AG56" s="4"/>
    </row>
    <row r="57" spans="2:33" x14ac:dyDescent="0.25">
      <c r="B57" s="24">
        <v>50</v>
      </c>
      <c r="C57" s="25"/>
      <c r="D57" s="25"/>
      <c r="E57" s="25"/>
      <c r="F57" s="25"/>
      <c r="S57" s="2"/>
      <c r="T57" s="5"/>
      <c r="U57" s="6"/>
      <c r="V57" s="6"/>
      <c r="W57" s="6"/>
      <c r="X57" s="6"/>
      <c r="Y57" s="6">
        <f t="shared" si="12"/>
        <v>2.5812499999999998</v>
      </c>
      <c r="Z57" s="6">
        <f t="shared" ref="Z57:AB57" si="14">Z51</f>
        <v>2.8125000000000004</v>
      </c>
      <c r="AA57" s="6">
        <f t="shared" si="14"/>
        <v>2.7342499999999998</v>
      </c>
      <c r="AB57" s="6">
        <f t="shared" si="14"/>
        <v>3.2574801587301589</v>
      </c>
      <c r="AC57" s="6">
        <f t="shared" si="12"/>
        <v>3.3875694444444444</v>
      </c>
      <c r="AD57" s="6">
        <f t="shared" si="12"/>
        <v>3.4847619047619047</v>
      </c>
      <c r="AE57" s="6"/>
      <c r="AF57" s="6"/>
      <c r="AG57" s="4"/>
    </row>
    <row r="58" spans="2:33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2014 - 2019</v>
      </c>
      <c r="U58" s="11"/>
      <c r="V58" s="11"/>
      <c r="W58" s="11"/>
      <c r="X58" s="11"/>
      <c r="Y58" s="11">
        <f t="shared" si="12"/>
        <v>3.0130718005952382</v>
      </c>
      <c r="Z58" s="11">
        <f t="shared" ref="Z58:AB58" si="15">Z52</f>
        <v>3.2405509672619051</v>
      </c>
      <c r="AA58" s="11">
        <f t="shared" si="15"/>
        <v>3.2474406415343915</v>
      </c>
      <c r="AB58" s="11">
        <f t="shared" si="15"/>
        <v>3.507470858134921</v>
      </c>
      <c r="AC58" s="11">
        <f t="shared" si="12"/>
        <v>3.6706845238095243</v>
      </c>
      <c r="AD58" s="11">
        <f t="shared" si="12"/>
        <v>3.6474506448412698</v>
      </c>
      <c r="AE58" s="11"/>
      <c r="AF58" s="11"/>
      <c r="AG58" s="4"/>
    </row>
    <row r="59" spans="2:33" x14ac:dyDescent="0.25">
      <c r="B59" s="24">
        <v>52</v>
      </c>
      <c r="C59" s="25"/>
      <c r="D59" s="25"/>
      <c r="E59" s="25"/>
      <c r="F59" s="25"/>
      <c r="S59" s="2"/>
      <c r="T59" s="5">
        <v>2020</v>
      </c>
      <c r="U59" s="12"/>
      <c r="V59" s="12"/>
      <c r="W59" s="12"/>
      <c r="X59" s="12"/>
      <c r="Y59" s="12">
        <f>AVERAGE(F26:F29)</f>
        <v>3.73</v>
      </c>
      <c r="Z59" s="12">
        <f>AVERAGE(F30:F33)</f>
        <v>3.9099999999999997</v>
      </c>
      <c r="AA59" s="12">
        <f>AVERAGE(F34:F38)</f>
        <v>3.8959999999999999</v>
      </c>
      <c r="AB59" s="12">
        <f>AVERAGE(F39:F42)</f>
        <v>4.0674999999999999</v>
      </c>
      <c r="AC59" s="12">
        <f>AVERAGE(F43:F46)</f>
        <v>4.5575000000000001</v>
      </c>
      <c r="AD59" s="12">
        <f>AVERAGE(F47:F51)</f>
        <v>4.2739999999999991</v>
      </c>
      <c r="AE59" s="12"/>
      <c r="AF59" s="12"/>
      <c r="AG59" s="4"/>
    </row>
    <row r="60" spans="2:33" x14ac:dyDescent="0.25">
      <c r="B60" s="27">
        <v>53</v>
      </c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30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28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32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>
        <f>(D28-C28)/C28</f>
        <v>0.5689204333208816</v>
      </c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5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5"/>
    </row>
    <row r="70" spans="2:32" x14ac:dyDescent="0.25">
      <c r="T70" s="35"/>
    </row>
    <row r="71" spans="2:32" x14ac:dyDescent="0.25">
      <c r="T71" s="35"/>
    </row>
    <row r="72" spans="2:32" x14ac:dyDescent="0.25">
      <c r="T72" s="35"/>
    </row>
    <row r="73" spans="2:32" x14ac:dyDescent="0.25">
      <c r="T73" s="35"/>
    </row>
    <row r="74" spans="2:32" x14ac:dyDescent="0.25">
      <c r="T74" s="35"/>
    </row>
    <row r="75" spans="2:32" x14ac:dyDescent="0.25">
      <c r="T75" s="35"/>
    </row>
    <row r="76" spans="2:32" x14ac:dyDescent="0.25">
      <c r="T76" s="35"/>
    </row>
    <row r="77" spans="2:32" x14ac:dyDescent="0.25">
      <c r="T77" s="35"/>
    </row>
    <row r="78" spans="2:32" x14ac:dyDescent="0.25">
      <c r="T78" s="35"/>
    </row>
    <row r="79" spans="2:32" x14ac:dyDescent="0.25">
      <c r="T79" s="35"/>
    </row>
    <row r="80" spans="2:32" x14ac:dyDescent="0.25">
      <c r="T80" s="35"/>
    </row>
    <row r="81" spans="20:20" x14ac:dyDescent="0.25">
      <c r="T81" s="35"/>
    </row>
    <row r="82" spans="20:20" x14ac:dyDescent="0.25">
      <c r="T82" s="35"/>
    </row>
    <row r="83" spans="20:20" x14ac:dyDescent="0.25">
      <c r="T83" s="35"/>
    </row>
    <row r="84" spans="20:20" x14ac:dyDescent="0.25">
      <c r="T84" s="35"/>
    </row>
    <row r="85" spans="20:20" x14ac:dyDescent="0.25">
      <c r="T85" s="35"/>
    </row>
    <row r="86" spans="20:20" x14ac:dyDescent="0.25">
      <c r="T86" s="35"/>
    </row>
    <row r="87" spans="20:20" x14ac:dyDescent="0.25">
      <c r="T87" s="35"/>
    </row>
    <row r="88" spans="20:20" x14ac:dyDescent="0.25">
      <c r="T88" s="35"/>
    </row>
    <row r="89" spans="20:20" x14ac:dyDescent="0.25">
      <c r="T89" s="35"/>
    </row>
    <row r="90" spans="20:20" x14ac:dyDescent="0.25">
      <c r="T90" s="35"/>
    </row>
    <row r="91" spans="20:20" x14ac:dyDescent="0.25">
      <c r="T91" s="35"/>
    </row>
    <row r="92" spans="20:20" x14ac:dyDescent="0.25">
      <c r="T92" s="35"/>
    </row>
    <row r="93" spans="20:20" x14ac:dyDescent="0.25">
      <c r="T93" s="35"/>
    </row>
    <row r="94" spans="20:20" x14ac:dyDescent="0.25">
      <c r="T94" s="35"/>
    </row>
    <row r="95" spans="20:20" x14ac:dyDescent="0.25">
      <c r="T95" s="35"/>
    </row>
    <row r="96" spans="20:20" x14ac:dyDescent="0.25">
      <c r="T96" s="35"/>
    </row>
    <row r="97" spans="20:20" x14ac:dyDescent="0.25">
      <c r="T97" s="35"/>
    </row>
    <row r="98" spans="20:20" x14ac:dyDescent="0.25">
      <c r="T98" s="35"/>
    </row>
    <row r="99" spans="20:20" x14ac:dyDescent="0.25">
      <c r="T99" s="35"/>
    </row>
    <row r="100" spans="20:20" x14ac:dyDescent="0.25">
      <c r="T100" s="35"/>
    </row>
    <row r="101" spans="20:20" x14ac:dyDescent="0.25">
      <c r="T101" s="35"/>
    </row>
    <row r="102" spans="20:20" x14ac:dyDescent="0.25">
      <c r="T102" s="35"/>
    </row>
    <row r="103" spans="20:20" x14ac:dyDescent="0.25">
      <c r="T103" s="35"/>
    </row>
    <row r="104" spans="20:20" x14ac:dyDescent="0.25">
      <c r="T104" s="35"/>
    </row>
    <row r="105" spans="20:20" x14ac:dyDescent="0.25">
      <c r="T105" s="35"/>
    </row>
    <row r="106" spans="20:20" x14ac:dyDescent="0.25">
      <c r="T106" s="35"/>
    </row>
    <row r="107" spans="20:20" x14ac:dyDescent="0.25">
      <c r="T107" s="35"/>
    </row>
    <row r="108" spans="20:20" x14ac:dyDescent="0.25">
      <c r="T108" s="35"/>
    </row>
    <row r="109" spans="20:20" x14ac:dyDescent="0.25">
      <c r="T109" s="35"/>
    </row>
    <row r="110" spans="20:20" x14ac:dyDescent="0.25">
      <c r="T110" s="35"/>
    </row>
    <row r="111" spans="20:20" x14ac:dyDescent="0.25">
      <c r="T111" s="35"/>
    </row>
    <row r="112" spans="20:20" x14ac:dyDescent="0.25">
      <c r="T112" s="35"/>
    </row>
    <row r="113" spans="20:20" x14ac:dyDescent="0.25">
      <c r="T113" s="35"/>
    </row>
    <row r="114" spans="20:20" x14ac:dyDescent="0.25">
      <c r="T114" s="35"/>
    </row>
    <row r="115" spans="20:20" x14ac:dyDescent="0.25">
      <c r="T115" s="35"/>
    </row>
    <row r="116" spans="20:20" x14ac:dyDescent="0.25">
      <c r="T116" s="35"/>
    </row>
    <row r="117" spans="20:20" x14ac:dyDescent="0.25">
      <c r="T117" s="35"/>
    </row>
    <row r="118" spans="20:20" x14ac:dyDescent="0.25">
      <c r="T118" s="35"/>
    </row>
    <row r="119" spans="20:20" x14ac:dyDescent="0.25">
      <c r="T119" s="35"/>
    </row>
    <row r="120" spans="20:20" x14ac:dyDescent="0.25">
      <c r="T120" s="35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Judía Verde Fresco</vt:lpstr>
      <vt:lpstr>'Judía Verde Fresco'!Área_de_impresión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2020-11-03T12:18:47Z</cp:lastPrinted>
  <dcterms:created xsi:type="dcterms:W3CDTF">2020-02-25T07:23:09Z</dcterms:created>
  <dcterms:modified xsi:type="dcterms:W3CDTF">2021-01-19T09:02:59Z</dcterms:modified>
</cp:coreProperties>
</file>