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605" yWindow="-15" windowWidth="6870" windowHeight="8175"/>
  </bookViews>
  <sheets>
    <sheet name="Bróculi fresco" sheetId="4" r:id="rId1"/>
  </sheets>
  <externalReferences>
    <externalReference r:id="rId2"/>
  </externalReferences>
  <definedNames>
    <definedName name="_xlnm.Print_Area" localSheetId="0">'Bróculi fresco'!$A$1:$N$68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E60" i="4"/>
  <c r="D60" i="4"/>
  <c r="F59" i="4" l="1"/>
  <c r="E59" i="4"/>
  <c r="D59" i="4"/>
  <c r="F58" i="4" l="1"/>
  <c r="E58" i="4"/>
  <c r="D58" i="4"/>
  <c r="F57" i="4" l="1"/>
  <c r="E57" i="4"/>
  <c r="D57" i="4"/>
  <c r="F56" i="4" l="1"/>
  <c r="AF59" i="4" s="1"/>
  <c r="E56" i="4"/>
  <c r="D56" i="4"/>
  <c r="AF38" i="4" l="1"/>
  <c r="F55" i="4"/>
  <c r="E55" i="4"/>
  <c r="D55" i="4"/>
  <c r="F54" i="4" l="1"/>
  <c r="E54" i="4"/>
  <c r="D54" i="4"/>
  <c r="F53" i="4" l="1"/>
  <c r="E53" i="4"/>
  <c r="D53" i="4"/>
  <c r="F52" i="4" l="1"/>
  <c r="AE59" i="4" s="1"/>
  <c r="E52" i="4"/>
  <c r="D52" i="4"/>
  <c r="AE38" i="4" l="1"/>
  <c r="D8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17" i="4"/>
  <c r="F16" i="4"/>
  <c r="F15" i="4"/>
  <c r="F14" i="4"/>
  <c r="F13" i="4"/>
  <c r="F12" i="4"/>
  <c r="F11" i="4"/>
  <c r="F10" i="4"/>
  <c r="F9" i="4"/>
  <c r="F8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0" i="4"/>
  <c r="D29" i="4"/>
  <c r="D28" i="4"/>
  <c r="D27" i="4"/>
  <c r="D26" i="4"/>
  <c r="D25" i="4"/>
  <c r="D17" i="4"/>
  <c r="D16" i="4"/>
  <c r="D15" i="4"/>
  <c r="D14" i="4"/>
  <c r="D13" i="4"/>
  <c r="D12" i="4"/>
  <c r="D11" i="4"/>
  <c r="D10" i="4"/>
  <c r="D9" i="4"/>
  <c r="AD59" i="4" l="1"/>
  <c r="AD38" i="4" l="1"/>
  <c r="AC59" i="4" l="1"/>
  <c r="AC38" i="4"/>
  <c r="AB59" i="4" l="1"/>
  <c r="AB38" i="4" l="1"/>
  <c r="AA38" i="4" l="1"/>
  <c r="AA59" i="4"/>
  <c r="Z59" i="4" l="1"/>
  <c r="Z38" i="4"/>
  <c r="Y59" i="4" l="1"/>
  <c r="Y38" i="4"/>
  <c r="X59" i="4" l="1"/>
  <c r="X38" i="4" l="1"/>
  <c r="AF31" i="4"/>
  <c r="AE31" i="4"/>
  <c r="AD31" i="4"/>
  <c r="AC31" i="4"/>
  <c r="AB31" i="4"/>
  <c r="AB37" i="4" s="1"/>
  <c r="AA31" i="4"/>
  <c r="AA37" i="4" s="1"/>
  <c r="Z31" i="4"/>
  <c r="Z37" i="4" s="1"/>
  <c r="Y31" i="4"/>
  <c r="X31" i="4"/>
  <c r="W31" i="4"/>
  <c r="V31" i="4"/>
  <c r="AF30" i="4"/>
  <c r="AE30" i="4"/>
  <c r="AD30" i="4"/>
  <c r="AC30" i="4"/>
  <c r="AB30" i="4"/>
  <c r="AB36" i="4" s="1"/>
  <c r="AA30" i="4"/>
  <c r="AA36" i="4" s="1"/>
  <c r="Z30" i="4"/>
  <c r="Z36" i="4" s="1"/>
  <c r="Y30" i="4"/>
  <c r="X30" i="4"/>
  <c r="W30" i="4"/>
  <c r="V30" i="4"/>
  <c r="AF29" i="4"/>
  <c r="AE29" i="4"/>
  <c r="AD29" i="4"/>
  <c r="AC29" i="4"/>
  <c r="AB29" i="4"/>
  <c r="AB35" i="4" s="1"/>
  <c r="AA29" i="4"/>
  <c r="AA35" i="4" s="1"/>
  <c r="Z29" i="4"/>
  <c r="Z35" i="4" s="1"/>
  <c r="Y29" i="4"/>
  <c r="X29" i="4"/>
  <c r="W29" i="4"/>
  <c r="V29" i="4"/>
  <c r="U31" i="4"/>
  <c r="U30" i="4"/>
  <c r="U29" i="4"/>
  <c r="W38" i="4" l="1"/>
  <c r="V38" i="4"/>
  <c r="U38" i="4"/>
  <c r="T58" i="4"/>
  <c r="AF52" i="4"/>
  <c r="AF58" i="4" s="1"/>
  <c r="AE52" i="4"/>
  <c r="AE58" i="4" s="1"/>
  <c r="AD52" i="4"/>
  <c r="AD58" i="4" s="1"/>
  <c r="AC52" i="4"/>
  <c r="AC58" i="4" s="1"/>
  <c r="AB52" i="4"/>
  <c r="AB58" i="4" s="1"/>
  <c r="AA52" i="4"/>
  <c r="AA58" i="4" s="1"/>
  <c r="Z52" i="4"/>
  <c r="Z58" i="4" s="1"/>
  <c r="Y52" i="4"/>
  <c r="Y58" i="4" s="1"/>
  <c r="X52" i="4"/>
  <c r="X58" i="4" s="1"/>
  <c r="W52" i="4"/>
  <c r="W58" i="4" s="1"/>
  <c r="V52" i="4"/>
  <c r="V58" i="4" s="1"/>
  <c r="U52" i="4"/>
  <c r="AF51" i="4"/>
  <c r="AF57" i="4" s="1"/>
  <c r="AE51" i="4"/>
  <c r="AE57" i="4" s="1"/>
  <c r="AD51" i="4"/>
  <c r="AD57" i="4" s="1"/>
  <c r="AC51" i="4"/>
  <c r="AC57" i="4" s="1"/>
  <c r="AB51" i="4"/>
  <c r="AB57" i="4" s="1"/>
  <c r="AA51" i="4"/>
  <c r="AA57" i="4" s="1"/>
  <c r="Z51" i="4"/>
  <c r="Z57" i="4" s="1"/>
  <c r="Y51" i="4"/>
  <c r="Y57" i="4" s="1"/>
  <c r="X51" i="4"/>
  <c r="X57" i="4" s="1"/>
  <c r="W51" i="4"/>
  <c r="W57" i="4" s="1"/>
  <c r="V51" i="4"/>
  <c r="V57" i="4" s="1"/>
  <c r="U51" i="4"/>
  <c r="AF50" i="4"/>
  <c r="AF56" i="4" s="1"/>
  <c r="AE50" i="4"/>
  <c r="AE56" i="4" s="1"/>
  <c r="AD50" i="4"/>
  <c r="AD56" i="4" s="1"/>
  <c r="AC50" i="4"/>
  <c r="AC56" i="4" s="1"/>
  <c r="AB50" i="4"/>
  <c r="AB56" i="4" s="1"/>
  <c r="AA50" i="4"/>
  <c r="AA56" i="4" s="1"/>
  <c r="Z50" i="4"/>
  <c r="Z56" i="4" s="1"/>
  <c r="Y50" i="4"/>
  <c r="Y56" i="4" s="1"/>
  <c r="X50" i="4"/>
  <c r="X56" i="4" s="1"/>
  <c r="W50" i="4"/>
  <c r="W56" i="4" s="1"/>
  <c r="V50" i="4"/>
  <c r="V56" i="4" s="1"/>
  <c r="U50" i="4"/>
  <c r="AG49" i="4"/>
  <c r="AG48" i="4"/>
  <c r="AG47" i="4"/>
  <c r="AG46" i="4"/>
  <c r="AG45" i="4"/>
  <c r="AG44" i="4"/>
  <c r="T37" i="4"/>
  <c r="AF37" i="4"/>
  <c r="AE37" i="4"/>
  <c r="AD37" i="4"/>
  <c r="AC37" i="4"/>
  <c r="Y37" i="4"/>
  <c r="X37" i="4"/>
  <c r="W37" i="4"/>
  <c r="V37" i="4"/>
  <c r="U37" i="4"/>
  <c r="AF36" i="4"/>
  <c r="AE36" i="4"/>
  <c r="AD36" i="4"/>
  <c r="AC36" i="4"/>
  <c r="Y36" i="4"/>
  <c r="X36" i="4"/>
  <c r="W36" i="4"/>
  <c r="V36" i="4"/>
  <c r="U36" i="4"/>
  <c r="AF35" i="4"/>
  <c r="AE35" i="4"/>
  <c r="AD35" i="4"/>
  <c r="AC35" i="4"/>
  <c r="Y35" i="4"/>
  <c r="X35" i="4"/>
  <c r="W35" i="4"/>
  <c r="V35" i="4"/>
  <c r="AG28" i="4"/>
  <c r="AG27" i="4"/>
  <c r="AG26" i="4"/>
  <c r="AG25" i="4"/>
  <c r="AG24" i="4"/>
  <c r="AG23" i="4"/>
  <c r="W59" i="4"/>
  <c r="AG50" i="4" l="1"/>
  <c r="AG51" i="4"/>
  <c r="AG29" i="4"/>
  <c r="U59" i="4"/>
  <c r="V59" i="4"/>
  <c r="AG52" i="4"/>
  <c r="U58" i="4"/>
  <c r="AG31" i="4"/>
  <c r="U56" i="4"/>
  <c r="U57" i="4"/>
  <c r="U35" i="4"/>
  <c r="AG30" i="4"/>
</calcChain>
</file>

<file path=xl/sharedStrings.xml><?xml version="1.0" encoding="utf-8"?>
<sst xmlns="http://schemas.openxmlformats.org/spreadsheetml/2006/main" count="74" uniqueCount="31">
  <si>
    <t>Precio Percibido Agricultor</t>
  </si>
  <si>
    <t>Semana</t>
  </si>
  <si>
    <t>Año 2020</t>
  </si>
  <si>
    <t>Coste Producción Medio</t>
  </si>
  <si>
    <t>TABLA PARA GRÁFICO DE RANGO</t>
  </si>
  <si>
    <t>Máximo mensual entre 2014 y 2019</t>
  </si>
  <si>
    <t>Mínimo mensual entre 2014 y 2019</t>
  </si>
  <si>
    <t>Promedio 2014 - 2019</t>
  </si>
  <si>
    <t>Rango de precios 2014 - 2019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</si>
  <si>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</si>
  <si>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</si>
  <si>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</si>
  <si>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</si>
  <si>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</si>
  <si>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</si>
  <si>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</si>
  <si>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</si>
  <si>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</si>
  <si>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</si>
  <si>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</si>
  <si>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</si>
  <si>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</si>
  <si>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Precio Salida Almacén en origen</t>
  </si>
  <si>
    <t>Precio Pagado Consumidor</t>
  </si>
  <si>
    <t>(€/kg)</t>
  </si>
  <si>
    <t>-</t>
  </si>
  <si>
    <t>HORTALIZAS. Bróculi para fresco</t>
  </si>
  <si>
    <t>Bróculi para fresco. Precios Percibidos Agricultor. €/kg</t>
  </si>
  <si>
    <t>Bróculi para fresco. Precios Pagados Consumidor €/kg</t>
  </si>
  <si>
    <t>El coste medio de producción de Bróculi para fresco en La Rioja en el año 2020 se ha calculado en 35,43 €/100 kg para un rendimiento medio de 13.000 kg/ha.</t>
  </si>
  <si>
    <t>Durante la última semana, el precio percibido por el agricultor, se encuentra un 1,2% por debajo de los costes de producción soportados.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</si>
</sst>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9"/>
      <color theme="0"/>
      <name val="Clan Offc Pro Narrow Medium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9"/>
      <color theme="1"/>
      <name val="Clan Offc Pro Narrow"/>
      <family val="2"/>
    </font>
    <font>
      <b/>
      <sz val="9"/>
      <name val="Clan Offc Pro Narrow"/>
      <family val="2"/>
    </font>
    <font>
      <sz val="9"/>
      <name val="Clan Offc Pro Narrow"/>
      <family val="2"/>
    </font>
    <font>
      <b/>
      <sz val="9"/>
      <color theme="0"/>
      <name val="Clan Offc Pro Narrow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11"/>
      <color theme="0"/>
      <name val="Clan Offc Pro Medium"/>
      <family val="2"/>
    </font>
    <font>
      <sz val="16"/>
      <color theme="0"/>
      <name val="Clan Offc Pro Medium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643C"/>
        <bgColor indexed="64"/>
      </patternFill>
    </fill>
    <fill>
      <patternFill patternType="solid">
        <fgColor rgb="FF004E38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3" fillId="0" borderId="0" xfId="0" applyFont="1" applyAlignment="1">
      <alignment horizontal="right" indent="2"/>
    </xf>
    <xf numFmtId="0" fontId="5" fillId="0" borderId="0" xfId="0" applyFont="1"/>
    <xf numFmtId="0" fontId="6" fillId="0" borderId="0" xfId="1" applyFont="1"/>
    <xf numFmtId="0" fontId="7" fillId="0" borderId="0" xfId="1" applyFont="1"/>
    <xf numFmtId="0" fontId="7" fillId="0" borderId="2" xfId="1" applyFont="1" applyBorder="1" applyAlignment="1">
      <alignment horizontal="right"/>
    </xf>
    <xf numFmtId="2" fontId="7" fillId="0" borderId="3" xfId="1" applyNumberFormat="1" applyFont="1" applyBorder="1" applyAlignment="1">
      <alignment horizontal="center" wrapText="1"/>
    </xf>
    <xf numFmtId="0" fontId="7" fillId="0" borderId="3" xfId="1" applyFont="1" applyBorder="1" applyAlignment="1">
      <alignment horizontal="right"/>
    </xf>
    <xf numFmtId="0" fontId="8" fillId="2" borderId="3" xfId="1" applyFont="1" applyFill="1" applyBorder="1" applyAlignment="1">
      <alignment horizontal="center"/>
    </xf>
    <xf numFmtId="2" fontId="7" fillId="0" borderId="3" xfId="1" applyNumberFormat="1" applyFont="1" applyFill="1" applyBorder="1" applyAlignment="1">
      <alignment horizontal="center" wrapText="1"/>
    </xf>
    <xf numFmtId="2" fontId="6" fillId="0" borderId="3" xfId="1" applyNumberFormat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2" fontId="7" fillId="0" borderId="3" xfId="1" applyNumberFormat="1" applyFont="1" applyBorder="1" applyAlignment="1">
      <alignment horizontal="center"/>
    </xf>
    <xf numFmtId="0" fontId="8" fillId="4" borderId="3" xfId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Fill="1"/>
    <xf numFmtId="0" fontId="10" fillId="0" borderId="0" xfId="0" applyNumberFormat="1" applyFont="1" applyBorder="1" applyAlignment="1">
      <alignment horizontal="right" indent="2"/>
    </xf>
    <xf numFmtId="4" fontId="10" fillId="0" borderId="0" xfId="0" applyNumberFormat="1" applyFont="1" applyBorder="1" applyAlignment="1">
      <alignment horizontal="right" indent="1"/>
    </xf>
    <xf numFmtId="0" fontId="10" fillId="3" borderId="0" xfId="0" applyFont="1" applyFill="1" applyBorder="1" applyAlignment="1">
      <alignment horizontal="right" indent="2"/>
    </xf>
    <xf numFmtId="4" fontId="10" fillId="3" borderId="0" xfId="0" applyNumberFormat="1" applyFont="1" applyFill="1" applyBorder="1" applyAlignment="1">
      <alignment horizontal="right" indent="1"/>
    </xf>
    <xf numFmtId="0" fontId="10" fillId="0" borderId="0" xfId="0" applyFont="1" applyBorder="1" applyAlignment="1">
      <alignment horizontal="right" indent="2"/>
    </xf>
    <xf numFmtId="0" fontId="10" fillId="0" borderId="0" xfId="0" applyFont="1" applyFill="1" applyBorder="1" applyAlignment="1">
      <alignment horizontal="right" indent="2"/>
    </xf>
    <xf numFmtId="4" fontId="10" fillId="0" borderId="0" xfId="0" applyNumberFormat="1" applyFont="1" applyFill="1" applyBorder="1" applyAlignment="1">
      <alignment horizontal="right" indent="1"/>
    </xf>
    <xf numFmtId="0" fontId="1" fillId="0" borderId="0" xfId="0" applyFont="1" applyFill="1" applyAlignment="1">
      <alignment horizontal="right" vertical="center" indent="1"/>
    </xf>
    <xf numFmtId="0" fontId="1" fillId="6" borderId="0" xfId="0" applyFont="1" applyFill="1" applyAlignment="1">
      <alignment horizontal="right" vertical="center" indent="1"/>
    </xf>
    <xf numFmtId="0" fontId="2" fillId="5" borderId="1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indent="1"/>
    </xf>
    <xf numFmtId="2" fontId="0" fillId="0" borderId="0" xfId="0" applyNumberFormat="1"/>
    <xf numFmtId="10" fontId="0" fillId="0" borderId="0" xfId="0" applyNumberFormat="1"/>
    <xf numFmtId="0" fontId="0" fillId="0" borderId="7" xfId="0" applyFont="1" applyBorder="1" applyAlignment="1">
      <alignment horizontal="left" indent="1"/>
    </xf>
    <xf numFmtId="0" fontId="0" fillId="0" borderId="9" xfId="0" applyFont="1" applyBorder="1" applyAlignment="1">
      <alignment horizontal="left" indent="1"/>
    </xf>
    <xf numFmtId="0" fontId="9" fillId="0" borderId="0" xfId="0" applyFont="1" applyFill="1" applyAlignment="1">
      <alignment horizontal="left" vertical="center" indent="2"/>
    </xf>
    <xf numFmtId="0" fontId="12" fillId="6" borderId="0" xfId="0" applyFont="1" applyFill="1" applyAlignment="1">
      <alignment horizontal="left" vertical="center" indent="2"/>
    </xf>
    <xf numFmtId="0" fontId="2" fillId="5" borderId="16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004E38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Percibido Agricultor</a:t>
            </a:r>
            <a:endParaRPr lang="es-ES" sz="100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</a:endParaRP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fresco'!$T$35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fresco'!$U$35:$AF$35</c:f>
              <c:numCache>
                <c:formatCode>0.00</c:formatCode>
                <c:ptCount val="12"/>
                <c:pt idx="0">
                  <c:v>0.9</c:v>
                </c:pt>
                <c:pt idx="1">
                  <c:v>0.43000000000000005</c:v>
                </c:pt>
                <c:pt idx="2">
                  <c:v>0.45</c:v>
                </c:pt>
                <c:pt idx="3">
                  <c:v>0.55000000000000004</c:v>
                </c:pt>
                <c:pt idx="4">
                  <c:v>0.6</c:v>
                </c:pt>
                <c:pt idx="5">
                  <c:v>0.58333333333333337</c:v>
                </c:pt>
                <c:pt idx="6">
                  <c:v>0.85</c:v>
                </c:pt>
                <c:pt idx="7">
                  <c:v>1.2250000000000001</c:v>
                </c:pt>
                <c:pt idx="8">
                  <c:v>1</c:v>
                </c:pt>
                <c:pt idx="9">
                  <c:v>0.6</c:v>
                </c:pt>
                <c:pt idx="10">
                  <c:v>0.63749999999999996</c:v>
                </c:pt>
                <c:pt idx="11">
                  <c:v>0.6166666666666667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fresco'!$T$36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fresco'!$U$36:$AF$36</c:f>
              <c:numCache>
                <c:formatCode>0.00</c:formatCode>
                <c:ptCount val="12"/>
                <c:pt idx="0">
                  <c:v>0.28000000000000003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0.33750000000000002</c:v>
                </c:pt>
                <c:pt idx="5">
                  <c:v>0.35</c:v>
                </c:pt>
                <c:pt idx="6">
                  <c:v>0.45400000000000001</c:v>
                </c:pt>
                <c:pt idx="7">
                  <c:v>0.6</c:v>
                </c:pt>
                <c:pt idx="8">
                  <c:v>0.63750000000000007</c:v>
                </c:pt>
                <c:pt idx="9">
                  <c:v>0.43</c:v>
                </c:pt>
                <c:pt idx="10">
                  <c:v>0.3175</c:v>
                </c:pt>
                <c:pt idx="11">
                  <c:v>0.33749999999999997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680576"/>
        <c:axId val="92682496"/>
      </c:areaChart>
      <c:lineChart>
        <c:grouping val="standard"/>
        <c:varyColors val="0"/>
        <c:ser>
          <c:idx val="2"/>
          <c:order val="2"/>
          <c:tx>
            <c:strRef>
              <c:f>'Bróculi fresco'!$T$37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fresco'!$U$37:$AF$37</c:f>
              <c:numCache>
                <c:formatCode>0.00</c:formatCode>
                <c:ptCount val="12"/>
                <c:pt idx="0">
                  <c:v>0.48791666666666672</c:v>
                </c:pt>
                <c:pt idx="1">
                  <c:v>0.36499999999999999</c:v>
                </c:pt>
                <c:pt idx="2">
                  <c:v>0.35333333333333339</c:v>
                </c:pt>
                <c:pt idx="3">
                  <c:v>0.42500000000000004</c:v>
                </c:pt>
                <c:pt idx="4">
                  <c:v>0.43600000000000011</c:v>
                </c:pt>
                <c:pt idx="5">
                  <c:v>0.41</c:v>
                </c:pt>
                <c:pt idx="6">
                  <c:v>0.58929999999999993</c:v>
                </c:pt>
                <c:pt idx="7">
                  <c:v>0.79966666666666675</c:v>
                </c:pt>
                <c:pt idx="8">
                  <c:v>0.78680555555555554</c:v>
                </c:pt>
                <c:pt idx="9">
                  <c:v>0.50775000000000003</c:v>
                </c:pt>
                <c:pt idx="10">
                  <c:v>0.48208333333333336</c:v>
                </c:pt>
                <c:pt idx="11">
                  <c:v>0.43708333333333332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fresco'!$T$38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fresco'!$U$34:$AF$34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fresco'!$U$38:$AF$38</c:f>
              <c:numCache>
                <c:formatCode>0.00</c:formatCode>
                <c:ptCount val="12"/>
                <c:pt idx="0">
                  <c:v>0.54</c:v>
                </c:pt>
                <c:pt idx="1">
                  <c:v>0.375</c:v>
                </c:pt>
                <c:pt idx="2">
                  <c:v>0.45</c:v>
                </c:pt>
                <c:pt idx="3">
                  <c:v>0.8</c:v>
                </c:pt>
                <c:pt idx="4">
                  <c:v>0.76249999999999996</c:v>
                </c:pt>
                <c:pt idx="5">
                  <c:v>1.2</c:v>
                </c:pt>
                <c:pt idx="6">
                  <c:v>0.55999999999999994</c:v>
                </c:pt>
                <c:pt idx="7">
                  <c:v>0.5</c:v>
                </c:pt>
                <c:pt idx="8">
                  <c:v>0.6875</c:v>
                </c:pt>
                <c:pt idx="9">
                  <c:v>0.6</c:v>
                </c:pt>
                <c:pt idx="10">
                  <c:v>0.36249999999999999</c:v>
                </c:pt>
                <c:pt idx="11">
                  <c:v>0.32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92864"/>
        <c:axId val="92694400"/>
      </c:lineChart>
      <c:catAx>
        <c:axId val="926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68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2682496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680576"/>
        <c:crosses val="autoZero"/>
        <c:crossBetween val="midCat"/>
      </c:valAx>
      <c:catAx>
        <c:axId val="92692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694400"/>
        <c:crosses val="autoZero"/>
        <c:auto val="0"/>
        <c:lblAlgn val="ctr"/>
        <c:lblOffset val="100"/>
        <c:noMultiLvlLbl val="0"/>
      </c:catAx>
      <c:valAx>
        <c:axId val="9269440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2692864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Precio</a:t>
            </a:r>
            <a:r>
              <a:rPr lang="es-ES" sz="1000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 Pagado Consumidor</a:t>
            </a:r>
          </a:p>
        </c:rich>
      </c:tx>
      <c:layout>
        <c:manualLayout>
          <c:xMode val="edge"/>
          <c:yMode val="edge"/>
          <c:x val="0.320120466983215"/>
          <c:y val="2.040828770865815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84974093264249E-2"/>
          <c:y val="0.15476190476190477"/>
          <c:w val="0.90051813471502595"/>
          <c:h val="0.77721088435374153"/>
        </c:manualLayout>
      </c:layout>
      <c:areaChart>
        <c:grouping val="standard"/>
        <c:varyColors val="0"/>
        <c:ser>
          <c:idx val="1"/>
          <c:order val="0"/>
          <c:tx>
            <c:strRef>
              <c:f>'Bróculi fresco'!$T$56</c:f>
              <c:strCache>
                <c:ptCount val="1"/>
                <c:pt idx="0">
                  <c:v>Rango de precios 2014 - 2019</c:v>
                </c:pt>
              </c:strCache>
            </c:strRef>
          </c:tx>
          <c:spPr>
            <a:gradFill flip="none" rotWithShape="1">
              <a:gsLst>
                <a:gs pos="0">
                  <a:schemeClr val="accent6">
                    <a:lumMod val="75000"/>
                  </a:schemeClr>
                </a:gs>
                <a:gs pos="50000">
                  <a:schemeClr val="accent6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1"/>
              <a:tileRect/>
            </a:gradFill>
            <a:ln w="12700">
              <a:solidFill>
                <a:srgbClr val="C0C0C0"/>
              </a:solidFill>
              <a:prstDash val="solid"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fresco'!$U$56:$AF$56</c:f>
              <c:numCache>
                <c:formatCode>0.00</c:formatCode>
                <c:ptCount val="12"/>
                <c:pt idx="0">
                  <c:v>2.2691825396825398</c:v>
                </c:pt>
                <c:pt idx="1">
                  <c:v>2.2707539682539681</c:v>
                </c:pt>
                <c:pt idx="2">
                  <c:v>2.1309365079365081</c:v>
                </c:pt>
                <c:pt idx="3">
                  <c:v>2.7072301587301593</c:v>
                </c:pt>
                <c:pt idx="4">
                  <c:v>2.1479523809523813</c:v>
                </c:pt>
                <c:pt idx="5">
                  <c:v>2.1103333333333336</c:v>
                </c:pt>
                <c:pt idx="6">
                  <c:v>2.4290277777777778</c:v>
                </c:pt>
                <c:pt idx="7">
                  <c:v>2.5287500000000001</c:v>
                </c:pt>
                <c:pt idx="8">
                  <c:v>2.6810416666666668</c:v>
                </c:pt>
                <c:pt idx="9">
                  <c:v>2.4186952380952382</c:v>
                </c:pt>
                <c:pt idx="10">
                  <c:v>2.0338888888888889</c:v>
                </c:pt>
                <c:pt idx="11">
                  <c:v>2.1766931216931216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'Bróculi fresco'!$T$57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fresco'!$U$57:$AF$57</c:f>
              <c:numCache>
                <c:formatCode>0.00</c:formatCode>
                <c:ptCount val="12"/>
                <c:pt idx="0">
                  <c:v>1.7565357142857143</c:v>
                </c:pt>
                <c:pt idx="1">
                  <c:v>1.8543888888888891</c:v>
                </c:pt>
                <c:pt idx="2">
                  <c:v>1.9800833333333334</c:v>
                </c:pt>
                <c:pt idx="3">
                  <c:v>1.9583888888888892</c:v>
                </c:pt>
                <c:pt idx="4">
                  <c:v>1.9388333333333336</c:v>
                </c:pt>
                <c:pt idx="5">
                  <c:v>1.9981944444444446</c:v>
                </c:pt>
                <c:pt idx="6">
                  <c:v>2.1722222222222225</c:v>
                </c:pt>
                <c:pt idx="7">
                  <c:v>1.9950000000000001</c:v>
                </c:pt>
                <c:pt idx="8">
                  <c:v>2.2458253968253969</c:v>
                </c:pt>
                <c:pt idx="9">
                  <c:v>2.0747222222222219</c:v>
                </c:pt>
                <c:pt idx="10">
                  <c:v>1.9684920634920635</c:v>
                </c:pt>
                <c:pt idx="11">
                  <c:v>1.9482222222222223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728320"/>
        <c:axId val="94508160"/>
      </c:areaChart>
      <c:lineChart>
        <c:grouping val="standard"/>
        <c:varyColors val="0"/>
        <c:ser>
          <c:idx val="2"/>
          <c:order val="2"/>
          <c:tx>
            <c:strRef>
              <c:f>'Bróculi fresco'!$T$58</c:f>
              <c:strCache>
                <c:ptCount val="1"/>
                <c:pt idx="0">
                  <c:v>Promedio 2014 - 2019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fresco'!$U$58:$AF$58</c:f>
              <c:numCache>
                <c:formatCode>0.00</c:formatCode>
                <c:ptCount val="12"/>
                <c:pt idx="0">
                  <c:v>2.0981803571428572</c:v>
                </c:pt>
                <c:pt idx="1">
                  <c:v>2.0573888888888887</c:v>
                </c:pt>
                <c:pt idx="2">
                  <c:v>2.0320014880952382</c:v>
                </c:pt>
                <c:pt idx="3">
                  <c:v>2.1818068452380954</c:v>
                </c:pt>
                <c:pt idx="4">
                  <c:v>2.0486269841269844</c:v>
                </c:pt>
                <c:pt idx="5">
                  <c:v>2.0618506944444448</c:v>
                </c:pt>
                <c:pt idx="6">
                  <c:v>2.2548472222222222</c:v>
                </c:pt>
                <c:pt idx="7">
                  <c:v>2.3176562500000002</c:v>
                </c:pt>
                <c:pt idx="8">
                  <c:v>2.4125466269841271</c:v>
                </c:pt>
                <c:pt idx="9">
                  <c:v>2.2325557539682537</c:v>
                </c:pt>
                <c:pt idx="10">
                  <c:v>1.9977465277777777</c:v>
                </c:pt>
                <c:pt idx="11">
                  <c:v>2.0663561177248679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'Bróculi fresco'!$T$59</c:f>
              <c:strCache>
                <c:ptCount val="1"/>
                <c:pt idx="0">
                  <c:v>2020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'Bróculi fresco'!$U$55:$AF$55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'Bróculi fresco'!$U$59:$AF$59</c:f>
              <c:numCache>
                <c:formatCode>0.00</c:formatCode>
                <c:ptCount val="12"/>
                <c:pt idx="0">
                  <c:v>2.5819999999999999</c:v>
                </c:pt>
                <c:pt idx="1">
                  <c:v>2.4160000000000004</c:v>
                </c:pt>
                <c:pt idx="2">
                  <c:v>2.37</c:v>
                </c:pt>
                <c:pt idx="3">
                  <c:v>3.16</c:v>
                </c:pt>
                <c:pt idx="4">
                  <c:v>3.1399999999999997</c:v>
                </c:pt>
                <c:pt idx="5">
                  <c:v>3.2174999999999998</c:v>
                </c:pt>
                <c:pt idx="6">
                  <c:v>2.8679999999999999</c:v>
                </c:pt>
                <c:pt idx="7">
                  <c:v>2.9424999999999999</c:v>
                </c:pt>
                <c:pt idx="8">
                  <c:v>2.7974999999999999</c:v>
                </c:pt>
                <c:pt idx="9">
                  <c:v>2.7080000000000002</c:v>
                </c:pt>
                <c:pt idx="10">
                  <c:v>2.57</c:v>
                </c:pt>
                <c:pt idx="11">
                  <c:v>2.3959999999999999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10080"/>
        <c:axId val="94528256"/>
      </c:lineChart>
      <c:catAx>
        <c:axId val="9272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450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508160"/>
        <c:scaling>
          <c:orientation val="minMax"/>
          <c:min val="0.70000000000000007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  <a:ea typeface="Arial"/>
                    <a:cs typeface="Arial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072538860103627E-2"/>
              <c:y val="8.16326530612244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chemeClr val="accent6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  <a:ea typeface="Arial"/>
                <a:cs typeface="Arial"/>
              </a:defRPr>
            </a:pPr>
            <a:endParaRPr lang="es-ES"/>
          </a:p>
        </c:txPr>
        <c:crossAx val="92728320"/>
        <c:crosses val="autoZero"/>
        <c:crossBetween val="midCat"/>
      </c:valAx>
      <c:catAx>
        <c:axId val="9451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528256"/>
        <c:crosses val="autoZero"/>
        <c:auto val="0"/>
        <c:lblAlgn val="ctr"/>
        <c:lblOffset val="100"/>
        <c:noMultiLvlLbl val="0"/>
      </c:catAx>
      <c:valAx>
        <c:axId val="94528256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510080"/>
        <c:crosses val="autoZero"/>
        <c:crossBetween val="midCat"/>
      </c:valAx>
      <c:spPr>
        <a:noFill/>
        <a:ln w="12700">
          <a:solidFill>
            <a:schemeClr val="accent6">
              <a:lumMod val="60000"/>
              <a:lumOff val="40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4662201251308615"/>
          <c:y val="9.3537414965986401E-2"/>
          <c:w val="0.758623064366481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chemeClr val="accent6">
                  <a:lumMod val="50000"/>
                </a:schemeClr>
              </a:solidFill>
              <a:latin typeface="Clan Offc Pro Narrow" panose="020B0506020101020102" pitchFamily="34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>
      <a:solidFill>
        <a:schemeClr val="accent6">
          <a:lumMod val="75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r>
              <a:rPr lang="es-ES" sz="10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rPr>
              <a:t>Comparativa Coste / Precios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242350990996859E-2"/>
          <c:y val="0.19193552284631951"/>
          <c:w val="0.90994667179814237"/>
          <c:h val="0.71761565305150643"/>
        </c:manualLayout>
      </c:layout>
      <c:lineChart>
        <c:grouping val="standard"/>
        <c:varyColors val="0"/>
        <c:ser>
          <c:idx val="0"/>
          <c:order val="0"/>
          <c:tx>
            <c:strRef>
              <c:f>'Bróculi fresco'!$C$6</c:f>
              <c:strCache>
                <c:ptCount val="1"/>
                <c:pt idx="0">
                  <c:v>Coste Producción Medio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'Bróculi fresco'!$C$8:$C$60</c:f>
              <c:numCache>
                <c:formatCode>#,##0.00</c:formatCode>
                <c:ptCount val="53"/>
                <c:pt idx="0">
                  <c:v>0.3543</c:v>
                </c:pt>
                <c:pt idx="1">
                  <c:v>0.3543</c:v>
                </c:pt>
                <c:pt idx="2">
                  <c:v>0.3543</c:v>
                </c:pt>
                <c:pt idx="3">
                  <c:v>0.3543</c:v>
                </c:pt>
                <c:pt idx="4">
                  <c:v>0.3543</c:v>
                </c:pt>
                <c:pt idx="5">
                  <c:v>0.3543</c:v>
                </c:pt>
                <c:pt idx="6">
                  <c:v>0.3543</c:v>
                </c:pt>
                <c:pt idx="7">
                  <c:v>0.3543</c:v>
                </c:pt>
                <c:pt idx="8">
                  <c:v>0.3543</c:v>
                </c:pt>
                <c:pt idx="9">
                  <c:v>0.3543</c:v>
                </c:pt>
                <c:pt idx="10">
                  <c:v>0.3543</c:v>
                </c:pt>
                <c:pt idx="11">
                  <c:v>0.3543</c:v>
                </c:pt>
                <c:pt idx="12">
                  <c:v>0.3543</c:v>
                </c:pt>
                <c:pt idx="13">
                  <c:v>0.3543</c:v>
                </c:pt>
                <c:pt idx="14">
                  <c:v>0.3543</c:v>
                </c:pt>
                <c:pt idx="15">
                  <c:v>0.3543</c:v>
                </c:pt>
                <c:pt idx="16">
                  <c:v>0.3543</c:v>
                </c:pt>
                <c:pt idx="17">
                  <c:v>0.3543</c:v>
                </c:pt>
                <c:pt idx="18">
                  <c:v>0.3543</c:v>
                </c:pt>
                <c:pt idx="19">
                  <c:v>0.3543</c:v>
                </c:pt>
                <c:pt idx="20">
                  <c:v>0.3543</c:v>
                </c:pt>
                <c:pt idx="21">
                  <c:v>0.3543</c:v>
                </c:pt>
                <c:pt idx="22">
                  <c:v>0.3543</c:v>
                </c:pt>
                <c:pt idx="23">
                  <c:v>0.3543</c:v>
                </c:pt>
                <c:pt idx="24">
                  <c:v>0.3543</c:v>
                </c:pt>
                <c:pt idx="25">
                  <c:v>0.3543</c:v>
                </c:pt>
                <c:pt idx="26">
                  <c:v>0.3543</c:v>
                </c:pt>
                <c:pt idx="27">
                  <c:v>0.3543</c:v>
                </c:pt>
                <c:pt idx="28">
                  <c:v>0.3543</c:v>
                </c:pt>
                <c:pt idx="29">
                  <c:v>0.3543</c:v>
                </c:pt>
                <c:pt idx="30">
                  <c:v>0.3543</c:v>
                </c:pt>
                <c:pt idx="31">
                  <c:v>0.3543</c:v>
                </c:pt>
                <c:pt idx="32">
                  <c:v>0.3543</c:v>
                </c:pt>
                <c:pt idx="33">
                  <c:v>0.3543</c:v>
                </c:pt>
                <c:pt idx="34">
                  <c:v>0.3543</c:v>
                </c:pt>
                <c:pt idx="35">
                  <c:v>0.3543</c:v>
                </c:pt>
                <c:pt idx="36">
                  <c:v>0.3543</c:v>
                </c:pt>
                <c:pt idx="37">
                  <c:v>0.3543</c:v>
                </c:pt>
                <c:pt idx="38">
                  <c:v>0.3543</c:v>
                </c:pt>
                <c:pt idx="39">
                  <c:v>0.3543</c:v>
                </c:pt>
                <c:pt idx="40">
                  <c:v>0.3543</c:v>
                </c:pt>
                <c:pt idx="41">
                  <c:v>0.3543</c:v>
                </c:pt>
                <c:pt idx="42">
                  <c:v>0.3543</c:v>
                </c:pt>
                <c:pt idx="43">
                  <c:v>0.3543</c:v>
                </c:pt>
                <c:pt idx="44">
                  <c:v>0.3543</c:v>
                </c:pt>
                <c:pt idx="45">
                  <c:v>0.3543</c:v>
                </c:pt>
                <c:pt idx="46">
                  <c:v>0.3543</c:v>
                </c:pt>
                <c:pt idx="47">
                  <c:v>0.3543</c:v>
                </c:pt>
                <c:pt idx="48">
                  <c:v>0.3543</c:v>
                </c:pt>
                <c:pt idx="49">
                  <c:v>0.3543</c:v>
                </c:pt>
                <c:pt idx="50">
                  <c:v>0.3543</c:v>
                </c:pt>
                <c:pt idx="51">
                  <c:v>0.3543</c:v>
                </c:pt>
                <c:pt idx="52">
                  <c:v>0.3543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'Bróculi fresco'!$D$6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'Bróculi fresco'!$D$8:$D$60</c:f>
              <c:numCache>
                <c:formatCode>#,##0.00</c:formatCode>
                <c:ptCount val="53"/>
                <c:pt idx="0">
                  <c:v>0.4</c:v>
                </c:pt>
                <c:pt idx="1">
                  <c:v>0.5</c:v>
                </c:pt>
                <c:pt idx="2">
                  <c:v>0.6</c:v>
                </c:pt>
                <c:pt idx="3">
                  <c:v>0.65</c:v>
                </c:pt>
                <c:pt idx="4">
                  <c:v>0.55000000000000004</c:v>
                </c:pt>
                <c:pt idx="5">
                  <c:v>0.4</c:v>
                </c:pt>
                <c:pt idx="6">
                  <c:v>0.35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7">
                  <c:v>0.8</c:v>
                </c:pt>
                <c:pt idx="18">
                  <c:v>0.7</c:v>
                </c:pt>
                <c:pt idx="19">
                  <c:v>0.5</c:v>
                </c:pt>
                <c:pt idx="20">
                  <c:v>0.7</c:v>
                </c:pt>
                <c:pt idx="21">
                  <c:v>1.1499999999999999</c:v>
                </c:pt>
                <c:pt idx="22">
                  <c:v>1.2</c:v>
                </c:pt>
                <c:pt idx="26">
                  <c:v>0.55000000000000004</c:v>
                </c:pt>
                <c:pt idx="27">
                  <c:v>0.6</c:v>
                </c:pt>
                <c:pt idx="28">
                  <c:v>0.6</c:v>
                </c:pt>
                <c:pt idx="29">
                  <c:v>0.55000000000000004</c:v>
                </c:pt>
                <c:pt idx="30">
                  <c:v>0.5</c:v>
                </c:pt>
                <c:pt idx="31">
                  <c:v>0.5</c:v>
                </c:pt>
                <c:pt idx="32">
                  <c:v>0.5</c:v>
                </c:pt>
                <c:pt idx="33">
                  <c:v>0.5</c:v>
                </c:pt>
                <c:pt idx="34">
                  <c:v>0.5</c:v>
                </c:pt>
                <c:pt idx="35">
                  <c:v>0.65</c:v>
                </c:pt>
                <c:pt idx="36">
                  <c:v>0.7</c:v>
                </c:pt>
                <c:pt idx="37">
                  <c:v>0.7</c:v>
                </c:pt>
                <c:pt idx="38">
                  <c:v>0.7</c:v>
                </c:pt>
                <c:pt idx="39">
                  <c:v>0.6</c:v>
                </c:pt>
                <c:pt idx="40">
                  <c:v>0.65</c:v>
                </c:pt>
                <c:pt idx="41">
                  <c:v>0.65</c:v>
                </c:pt>
                <c:pt idx="42">
                  <c:v>0.6</c:v>
                </c:pt>
                <c:pt idx="43">
                  <c:v>0.5</c:v>
                </c:pt>
                <c:pt idx="44">
                  <c:v>0.4</c:v>
                </c:pt>
                <c:pt idx="45">
                  <c:v>0.4</c:v>
                </c:pt>
                <c:pt idx="46">
                  <c:v>0.35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0.35</c:v>
                </c:pt>
                <c:pt idx="52">
                  <c:v>0.35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'Bróculi fresco'!$F$6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circle"/>
            <c:size val="5"/>
            <c:spPr>
              <a:noFill/>
              <a:ln w="12700">
                <a:solidFill>
                  <a:schemeClr val="accent6"/>
                </a:solidFill>
              </a:ln>
            </c:spPr>
          </c:marker>
          <c:cat>
            <c:numRef>
              <c:f>'Bróculi fresco'!$B$8:$B$60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'Bróculi fresco'!$F$8:$F$60</c:f>
              <c:numCache>
                <c:formatCode>#,##0.00</c:formatCode>
                <c:ptCount val="53"/>
                <c:pt idx="0">
                  <c:v>2.69</c:v>
                </c:pt>
                <c:pt idx="1">
                  <c:v>2.56</c:v>
                </c:pt>
                <c:pt idx="2">
                  <c:v>2.57</c:v>
                </c:pt>
                <c:pt idx="3">
                  <c:v>2.59</c:v>
                </c:pt>
                <c:pt idx="4">
                  <c:v>2.5</c:v>
                </c:pt>
                <c:pt idx="5">
                  <c:v>2.4700000000000002</c:v>
                </c:pt>
                <c:pt idx="6">
                  <c:v>2.4900000000000002</c:v>
                </c:pt>
                <c:pt idx="7">
                  <c:v>2.4</c:v>
                </c:pt>
                <c:pt idx="8">
                  <c:v>2.35</c:v>
                </c:pt>
                <c:pt idx="9">
                  <c:v>2.37</c:v>
                </c:pt>
                <c:pt idx="17">
                  <c:v>3.16</c:v>
                </c:pt>
                <c:pt idx="18">
                  <c:v>3.11</c:v>
                </c:pt>
                <c:pt idx="19">
                  <c:v>3.15</c:v>
                </c:pt>
                <c:pt idx="20">
                  <c:v>3.1</c:v>
                </c:pt>
                <c:pt idx="21">
                  <c:v>3.2</c:v>
                </c:pt>
                <c:pt idx="22">
                  <c:v>3.14</c:v>
                </c:pt>
                <c:pt idx="23">
                  <c:v>3.14</c:v>
                </c:pt>
                <c:pt idx="24">
                  <c:v>3.24</c:v>
                </c:pt>
                <c:pt idx="25">
                  <c:v>3.35</c:v>
                </c:pt>
                <c:pt idx="26">
                  <c:v>2.87</c:v>
                </c:pt>
                <c:pt idx="27">
                  <c:v>2.9</c:v>
                </c:pt>
                <c:pt idx="28">
                  <c:v>2.81</c:v>
                </c:pt>
                <c:pt idx="29">
                  <c:v>2.88</c:v>
                </c:pt>
                <c:pt idx="30">
                  <c:v>2.88</c:v>
                </c:pt>
                <c:pt idx="31">
                  <c:v>2.83</c:v>
                </c:pt>
                <c:pt idx="32">
                  <c:v>2.98</c:v>
                </c:pt>
                <c:pt idx="33">
                  <c:v>3.03</c:v>
                </c:pt>
                <c:pt idx="34">
                  <c:v>2.93</c:v>
                </c:pt>
                <c:pt idx="35">
                  <c:v>2.87</c:v>
                </c:pt>
                <c:pt idx="36">
                  <c:v>2.76</c:v>
                </c:pt>
                <c:pt idx="37">
                  <c:v>2.84</c:v>
                </c:pt>
                <c:pt idx="38">
                  <c:v>2.72</c:v>
                </c:pt>
                <c:pt idx="39">
                  <c:v>2.74</c:v>
                </c:pt>
                <c:pt idx="40">
                  <c:v>2.8</c:v>
                </c:pt>
                <c:pt idx="41">
                  <c:v>2.8</c:v>
                </c:pt>
                <c:pt idx="42">
                  <c:v>2.64</c:v>
                </c:pt>
                <c:pt idx="43">
                  <c:v>2.56</c:v>
                </c:pt>
                <c:pt idx="44">
                  <c:v>2.5499999999999998</c:v>
                </c:pt>
                <c:pt idx="45">
                  <c:v>2.61</c:v>
                </c:pt>
                <c:pt idx="46">
                  <c:v>2.69</c:v>
                </c:pt>
                <c:pt idx="47">
                  <c:v>2.4300000000000002</c:v>
                </c:pt>
                <c:pt idx="48">
                  <c:v>2.5</c:v>
                </c:pt>
                <c:pt idx="49">
                  <c:v>2.39</c:v>
                </c:pt>
                <c:pt idx="50">
                  <c:v>2.37</c:v>
                </c:pt>
                <c:pt idx="51">
                  <c:v>2.37</c:v>
                </c:pt>
                <c:pt idx="52">
                  <c:v>2.35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808"/>
        <c:axId val="94307456"/>
      </c:lineChart>
      <c:catAx>
        <c:axId val="9456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307456"/>
        <c:crosses val="autoZero"/>
        <c:auto val="1"/>
        <c:lblAlgn val="ctr"/>
        <c:lblOffset val="100"/>
        <c:noMultiLvlLbl val="0"/>
      </c:catAx>
      <c:valAx>
        <c:axId val="94307456"/>
        <c:scaling>
          <c:orientation val="minMax"/>
        </c:scaling>
        <c:delete val="0"/>
        <c:axPos val="l"/>
        <c:majorGridlines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defRPr>
                </a:pPr>
                <a:r>
                  <a:rPr lang="es-ES" sz="700">
                    <a:solidFill>
                      <a:schemeClr val="accent6">
                        <a:lumMod val="50000"/>
                      </a:schemeClr>
                    </a:solidFill>
                    <a:latin typeface="Clan Offc Pro Narrow" panose="020B0506020101020102" pitchFamily="34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1.9688743445402203E-2"/>
              <c:y val="0.1171138797876347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>
            <a:solidFill>
              <a:schemeClr val="accent6">
                <a:lumMod val="5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accent6">
                    <a:lumMod val="50000"/>
                  </a:schemeClr>
                </a:solidFill>
                <a:latin typeface="Clan Offc Pro Narrow" panose="020B0506020101020102" pitchFamily="34" charset="0"/>
              </a:defRPr>
            </a:pPr>
            <a:endParaRPr lang="es-ES"/>
          </a:p>
        </c:txPr>
        <c:crossAx val="94567808"/>
        <c:crosses val="autoZero"/>
        <c:crossBetween val="between"/>
      </c:valAx>
      <c:spPr>
        <a:ln>
          <a:solidFill>
            <a:schemeClr val="accent6">
              <a:lumMod val="60000"/>
              <a:lumOff val="4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4246511206983922"/>
          <c:y val="9.9974555973305096E-2"/>
          <c:w val="0.85753495972032223"/>
          <c:h val="5.3244614512471658E-2"/>
        </c:manualLayout>
      </c:layout>
      <c:overlay val="0"/>
      <c:txPr>
        <a:bodyPr/>
        <a:lstStyle/>
        <a:p>
          <a:pPr>
            <a:defRPr sz="700">
              <a:latin typeface="Clan Offc Pro Narrow" panose="020B0506020101020102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 w="9525">
      <a:solidFill>
        <a:schemeClr val="accent6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131414</xdr:colOff>
      <xdr:row>22</xdr:row>
      <xdr:rowOff>73401</xdr:rowOff>
    </xdr:from>
    <xdr:to>
      <xdr:col>12</xdr:col>
      <xdr:colOff>822614</xdr:colOff>
      <xdr:row>40</xdr:row>
      <xdr:rowOff>172401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137528</xdr:colOff>
      <xdr:row>41</xdr:row>
      <xdr:rowOff>72328</xdr:rowOff>
    </xdr:from>
    <xdr:to>
      <xdr:col>12</xdr:col>
      <xdr:colOff>829235</xdr:colOff>
      <xdr:row>59</xdr:row>
      <xdr:rowOff>171328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140071</xdr:colOff>
      <xdr:row>5</xdr:row>
      <xdr:rowOff>44823</xdr:rowOff>
    </xdr:from>
    <xdr:to>
      <xdr:col>12</xdr:col>
      <xdr:colOff>831271</xdr:colOff>
      <xdr:row>21</xdr:row>
      <xdr:rowOff>177441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14</xdr:col>
      <xdr:colOff>15010</xdr:colOff>
      <xdr:row>1</xdr:row>
      <xdr:rowOff>1</xdr:rowOff>
    </xdr:to>
    <xdr:pic>
      <xdr:nvPicPr>
        <xdr:cNvPr id="5" name="4 Imagen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9" t="26347" r="5348" b="5202"/>
        <a:stretch/>
      </xdr:blipFill>
      <xdr:spPr>
        <a:xfrm>
          <a:off x="0" y="0"/>
          <a:ext cx="9901960" cy="15335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0/Observatorio%20Precio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Hoja2"/>
    </sheetNames>
    <sheetDataSet>
      <sheetData sheetId="0">
        <row r="74">
          <cell r="D74">
            <v>0.4</v>
          </cell>
          <cell r="F74">
            <v>0.95</v>
          </cell>
          <cell r="G74">
            <v>2.69</v>
          </cell>
        </row>
      </sheetData>
      <sheetData sheetId="1">
        <row r="74">
          <cell r="D74">
            <v>0.5</v>
          </cell>
          <cell r="F74">
            <v>1.05</v>
          </cell>
          <cell r="G74">
            <v>2.56</v>
          </cell>
        </row>
      </sheetData>
      <sheetData sheetId="2">
        <row r="74">
          <cell r="D74">
            <v>0.6</v>
          </cell>
          <cell r="F74">
            <v>1.1499999999999999</v>
          </cell>
          <cell r="G74">
            <v>2.57</v>
          </cell>
        </row>
      </sheetData>
      <sheetData sheetId="3">
        <row r="74">
          <cell r="D74">
            <v>0.65</v>
          </cell>
          <cell r="F74">
            <v>1.2</v>
          </cell>
          <cell r="G74">
            <v>2.59</v>
          </cell>
        </row>
      </sheetData>
      <sheetData sheetId="4">
        <row r="74">
          <cell r="D74">
            <v>0.55000000000000004</v>
          </cell>
          <cell r="F74">
            <v>1.1000000000000001</v>
          </cell>
          <cell r="G74">
            <v>2.5</v>
          </cell>
        </row>
      </sheetData>
      <sheetData sheetId="5">
        <row r="74">
          <cell r="D74">
            <v>0.4</v>
          </cell>
          <cell r="F74">
            <v>0.95</v>
          </cell>
          <cell r="G74">
            <v>2.4700000000000002</v>
          </cell>
        </row>
      </sheetData>
      <sheetData sheetId="6">
        <row r="74">
          <cell r="D74">
            <v>0.35</v>
          </cell>
          <cell r="F74">
            <v>0.9</v>
          </cell>
          <cell r="G74">
            <v>2.4900000000000002</v>
          </cell>
        </row>
      </sheetData>
      <sheetData sheetId="7">
        <row r="74">
          <cell r="D74">
            <v>0.35</v>
          </cell>
          <cell r="F74">
            <v>0.9</v>
          </cell>
          <cell r="G74">
            <v>2.4</v>
          </cell>
        </row>
      </sheetData>
      <sheetData sheetId="8">
        <row r="74">
          <cell r="D74">
            <v>0.4</v>
          </cell>
          <cell r="F74">
            <v>0.95</v>
          </cell>
          <cell r="G74">
            <v>2.35</v>
          </cell>
        </row>
      </sheetData>
      <sheetData sheetId="9">
        <row r="74">
          <cell r="D74">
            <v>0.45</v>
          </cell>
          <cell r="F74">
            <v>1</v>
          </cell>
          <cell r="G74">
            <v>2.37</v>
          </cell>
        </row>
      </sheetData>
      <sheetData sheetId="10">
        <row r="74">
          <cell r="F74" t="str">
            <v>-</v>
          </cell>
        </row>
      </sheetData>
      <sheetData sheetId="11">
        <row r="74">
          <cell r="F74" t="str">
            <v>-</v>
          </cell>
        </row>
      </sheetData>
      <sheetData sheetId="12">
        <row r="74">
          <cell r="F74" t="str">
            <v>-</v>
          </cell>
        </row>
      </sheetData>
      <sheetData sheetId="13">
        <row r="74">
          <cell r="F74" t="str">
            <v>-</v>
          </cell>
        </row>
      </sheetData>
      <sheetData sheetId="14">
        <row r="74">
          <cell r="F74" t="str">
            <v>-</v>
          </cell>
        </row>
      </sheetData>
      <sheetData sheetId="15"/>
      <sheetData sheetId="16"/>
      <sheetData sheetId="17">
        <row r="74">
          <cell r="D74">
            <v>0.8</v>
          </cell>
          <cell r="F74">
            <v>1.35</v>
          </cell>
          <cell r="G74">
            <v>3.16</v>
          </cell>
        </row>
      </sheetData>
      <sheetData sheetId="18">
        <row r="74">
          <cell r="D74">
            <v>0.7</v>
          </cell>
          <cell r="F74">
            <v>1.25</v>
          </cell>
          <cell r="G74">
            <v>3.11</v>
          </cell>
        </row>
      </sheetData>
      <sheetData sheetId="19">
        <row r="74">
          <cell r="D74">
            <v>0.5</v>
          </cell>
          <cell r="F74">
            <v>1.05</v>
          </cell>
          <cell r="G74">
            <v>3.15</v>
          </cell>
        </row>
      </sheetData>
      <sheetData sheetId="20">
        <row r="74">
          <cell r="D74">
            <v>0.7</v>
          </cell>
          <cell r="F74">
            <v>1.25</v>
          </cell>
          <cell r="G74">
            <v>3.1</v>
          </cell>
        </row>
      </sheetData>
      <sheetData sheetId="21">
        <row r="74">
          <cell r="D74">
            <v>1.1499999999999999</v>
          </cell>
          <cell r="F74">
            <v>1.7</v>
          </cell>
          <cell r="G74">
            <v>3.2</v>
          </cell>
        </row>
      </sheetData>
      <sheetData sheetId="22">
        <row r="74">
          <cell r="D74">
            <v>1.2</v>
          </cell>
          <cell r="F74">
            <v>1.75</v>
          </cell>
          <cell r="G74">
            <v>3.14</v>
          </cell>
        </row>
      </sheetData>
      <sheetData sheetId="23">
        <row r="74">
          <cell r="F74" t="str">
            <v>-</v>
          </cell>
          <cell r="G74">
            <v>3.14</v>
          </cell>
        </row>
      </sheetData>
      <sheetData sheetId="24">
        <row r="74">
          <cell r="F74" t="str">
            <v>-</v>
          </cell>
          <cell r="G74">
            <v>3.24</v>
          </cell>
        </row>
      </sheetData>
      <sheetData sheetId="25">
        <row r="74">
          <cell r="F74" t="str">
            <v>-</v>
          </cell>
          <cell r="G74">
            <v>3.35</v>
          </cell>
        </row>
      </sheetData>
      <sheetData sheetId="26">
        <row r="74">
          <cell r="D74">
            <v>0.55000000000000004</v>
          </cell>
          <cell r="F74">
            <v>1.1000000000000001</v>
          </cell>
          <cell r="G74">
            <v>2.87</v>
          </cell>
        </row>
      </sheetData>
      <sheetData sheetId="27">
        <row r="74">
          <cell r="D74">
            <v>0.6</v>
          </cell>
          <cell r="F74">
            <v>1.1499999999999999</v>
          </cell>
          <cell r="G74">
            <v>2.9</v>
          </cell>
        </row>
      </sheetData>
      <sheetData sheetId="28">
        <row r="74">
          <cell r="D74">
            <v>0.6</v>
          </cell>
          <cell r="F74">
            <v>1.1499999999999999</v>
          </cell>
          <cell r="G74">
            <v>2.81</v>
          </cell>
        </row>
      </sheetData>
      <sheetData sheetId="29">
        <row r="74">
          <cell r="D74">
            <v>0.55000000000000004</v>
          </cell>
          <cell r="F74">
            <v>1.1000000000000001</v>
          </cell>
          <cell r="G74">
            <v>2.88</v>
          </cell>
        </row>
      </sheetData>
      <sheetData sheetId="30">
        <row r="74">
          <cell r="D74">
            <v>0.5</v>
          </cell>
          <cell r="F74">
            <v>1.05</v>
          </cell>
          <cell r="G74">
            <v>2.88</v>
          </cell>
        </row>
      </sheetData>
      <sheetData sheetId="31">
        <row r="74">
          <cell r="D74">
            <v>0.5</v>
          </cell>
          <cell r="F74">
            <v>1.05</v>
          </cell>
          <cell r="G74">
            <v>2.83</v>
          </cell>
        </row>
      </sheetData>
      <sheetData sheetId="32">
        <row r="74">
          <cell r="D74">
            <v>0.5</v>
          </cell>
          <cell r="F74">
            <v>1.05</v>
          </cell>
          <cell r="G74">
            <v>2.98</v>
          </cell>
        </row>
      </sheetData>
      <sheetData sheetId="33">
        <row r="74">
          <cell r="D74">
            <v>0.5</v>
          </cell>
          <cell r="F74">
            <v>1.05</v>
          </cell>
          <cell r="G74">
            <v>3.03</v>
          </cell>
        </row>
      </sheetData>
      <sheetData sheetId="34">
        <row r="74">
          <cell r="D74">
            <v>0.5</v>
          </cell>
          <cell r="F74">
            <v>1.05</v>
          </cell>
          <cell r="G74">
            <v>2.93</v>
          </cell>
        </row>
      </sheetData>
      <sheetData sheetId="35">
        <row r="74">
          <cell r="D74">
            <v>0.65</v>
          </cell>
          <cell r="F74">
            <v>1.2</v>
          </cell>
          <cell r="G74">
            <v>2.87</v>
          </cell>
        </row>
      </sheetData>
      <sheetData sheetId="36">
        <row r="74">
          <cell r="D74">
            <v>0.7</v>
          </cell>
          <cell r="F74">
            <v>1.25</v>
          </cell>
          <cell r="G74">
            <v>2.76</v>
          </cell>
        </row>
      </sheetData>
      <sheetData sheetId="37">
        <row r="74">
          <cell r="D74">
            <v>0.7</v>
          </cell>
          <cell r="F74">
            <v>1.25</v>
          </cell>
          <cell r="G74">
            <v>2.84</v>
          </cell>
        </row>
      </sheetData>
      <sheetData sheetId="38">
        <row r="74">
          <cell r="D74">
            <v>0.7</v>
          </cell>
          <cell r="F74">
            <v>1.25</v>
          </cell>
          <cell r="G74">
            <v>2.72</v>
          </cell>
        </row>
      </sheetData>
      <sheetData sheetId="39">
        <row r="74">
          <cell r="D74">
            <v>0.6</v>
          </cell>
          <cell r="F74">
            <v>1.1499999999999999</v>
          </cell>
          <cell r="G74">
            <v>2.74</v>
          </cell>
        </row>
      </sheetData>
      <sheetData sheetId="40">
        <row r="74">
          <cell r="D74">
            <v>0.65</v>
          </cell>
          <cell r="F74">
            <v>1.2</v>
          </cell>
          <cell r="G74">
            <v>2.8</v>
          </cell>
        </row>
      </sheetData>
      <sheetData sheetId="41">
        <row r="74">
          <cell r="D74">
            <v>0.65</v>
          </cell>
          <cell r="F74">
            <v>1.2</v>
          </cell>
          <cell r="G74">
            <v>2.8</v>
          </cell>
        </row>
      </sheetData>
      <sheetData sheetId="42">
        <row r="74">
          <cell r="D74">
            <v>0.6</v>
          </cell>
          <cell r="F74">
            <v>1.1499999999999999</v>
          </cell>
          <cell r="G74">
            <v>2.64</v>
          </cell>
        </row>
      </sheetData>
      <sheetData sheetId="43">
        <row r="74">
          <cell r="D74">
            <v>0.5</v>
          </cell>
          <cell r="F74">
            <v>1.05</v>
          </cell>
          <cell r="G74">
            <v>2.56</v>
          </cell>
        </row>
      </sheetData>
      <sheetData sheetId="44">
        <row r="74">
          <cell r="D74">
            <v>0.4</v>
          </cell>
          <cell r="F74">
            <v>0.95</v>
          </cell>
          <cell r="G74">
            <v>2.5499999999999998</v>
          </cell>
        </row>
      </sheetData>
      <sheetData sheetId="45">
        <row r="74">
          <cell r="D74">
            <v>0.4</v>
          </cell>
          <cell r="F74">
            <v>0.95</v>
          </cell>
          <cell r="G74">
            <v>2.61</v>
          </cell>
        </row>
      </sheetData>
      <sheetData sheetId="46">
        <row r="74">
          <cell r="D74">
            <v>0.35</v>
          </cell>
          <cell r="F74">
            <v>0.9</v>
          </cell>
          <cell r="G74">
            <v>2.69</v>
          </cell>
        </row>
      </sheetData>
      <sheetData sheetId="47">
        <row r="74">
          <cell r="D74">
            <v>0.3</v>
          </cell>
          <cell r="F74">
            <v>0.85</v>
          </cell>
          <cell r="G74">
            <v>2.4300000000000002</v>
          </cell>
        </row>
      </sheetData>
      <sheetData sheetId="48">
        <row r="74">
          <cell r="D74">
            <v>0.3</v>
          </cell>
          <cell r="F74">
            <v>0.85</v>
          </cell>
          <cell r="G74">
            <v>2.5</v>
          </cell>
        </row>
      </sheetData>
      <sheetData sheetId="49">
        <row r="74">
          <cell r="D74">
            <v>0.3</v>
          </cell>
          <cell r="F74">
            <v>0.85</v>
          </cell>
          <cell r="G74">
            <v>2.39</v>
          </cell>
        </row>
      </sheetData>
      <sheetData sheetId="50">
        <row r="74">
          <cell r="D74">
            <v>0.3</v>
          </cell>
          <cell r="F74">
            <v>0.85</v>
          </cell>
          <cell r="G74">
            <v>2.37</v>
          </cell>
        </row>
      </sheetData>
      <sheetData sheetId="51">
        <row r="74">
          <cell r="D74">
            <v>0.35</v>
          </cell>
          <cell r="F74">
            <v>0.85</v>
          </cell>
          <cell r="G74">
            <v>2.37</v>
          </cell>
        </row>
      </sheetData>
      <sheetData sheetId="52">
        <row r="74">
          <cell r="D74">
            <v>0.35</v>
          </cell>
          <cell r="F74">
            <v>0.9</v>
          </cell>
          <cell r="G74">
            <v>2.35</v>
          </cell>
        </row>
      </sheetData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82"/>
  <sheetViews>
    <sheetView tabSelected="1" view="pageBreakPreview" zoomScale="85" zoomScaleNormal="160" zoomScaleSheetLayoutView="85" workbookViewId="0">
      <selection activeCell="B4" sqref="B4"/>
    </sheetView>
  </sheetViews>
  <sheetFormatPr baseColWidth="10" defaultRowHeight="15" x14ac:dyDescent="0.25"/>
  <cols>
    <col min="1" max="1" width="4" customWidth="1"/>
    <col min="4" max="4" width="11.5703125" customWidth="1"/>
    <col min="5" max="5" width="11.85546875" customWidth="1"/>
    <col min="6" max="6" width="12.42578125" customWidth="1"/>
    <col min="13" max="13" width="13.5703125" customWidth="1"/>
    <col min="14" max="14" width="3.42578125" customWidth="1"/>
    <col min="15" max="18" width="6.42578125" customWidth="1"/>
    <col min="19" max="34" width="11.42578125" customWidth="1"/>
  </cols>
  <sheetData>
    <row r="1" spans="1:33" ht="120.75" customHeigh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9"/>
      <c r="N1" s="29"/>
    </row>
    <row r="2" spans="1:33" ht="3" customHeight="1" x14ac:dyDescent="0.25">
      <c r="M2" s="21"/>
      <c r="N2" s="21"/>
    </row>
    <row r="3" spans="1:33" ht="36.75" customHeight="1" x14ac:dyDescent="0.25">
      <c r="A3" s="39" t="s">
        <v>26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3" t="s">
        <v>2</v>
      </c>
      <c r="N3" s="30"/>
    </row>
    <row r="6" spans="1:33" ht="42" customHeight="1" x14ac:dyDescent="0.25">
      <c r="B6" s="40" t="s">
        <v>1</v>
      </c>
      <c r="C6" s="31" t="s">
        <v>3</v>
      </c>
      <c r="D6" s="31" t="s">
        <v>0</v>
      </c>
      <c r="E6" s="31" t="s">
        <v>22</v>
      </c>
      <c r="F6" s="32" t="s">
        <v>23</v>
      </c>
    </row>
    <row r="7" spans="1:33" x14ac:dyDescent="0.25">
      <c r="B7" s="40"/>
      <c r="C7" s="41" t="s">
        <v>24</v>
      </c>
      <c r="D7" s="41"/>
      <c r="E7" s="41"/>
      <c r="F7" s="42"/>
    </row>
    <row r="8" spans="1:33" x14ac:dyDescent="0.25">
      <c r="B8" s="22">
        <v>1</v>
      </c>
      <c r="C8" s="23">
        <v>0.3543</v>
      </c>
      <c r="D8" s="23">
        <f>'[1]01'!$D$74</f>
        <v>0.4</v>
      </c>
      <c r="E8" s="23">
        <f>'[1]01'!$F$74</f>
        <v>0.95</v>
      </c>
      <c r="F8" s="23">
        <f>'[1]01'!$G$74</f>
        <v>2.69</v>
      </c>
    </row>
    <row r="9" spans="1:33" x14ac:dyDescent="0.25">
      <c r="B9" s="24">
        <v>2</v>
      </c>
      <c r="C9" s="25">
        <v>0.3543</v>
      </c>
      <c r="D9" s="25">
        <f>'[1]02'!$D$74</f>
        <v>0.5</v>
      </c>
      <c r="E9" s="25">
        <f>'[1]02'!$F$74</f>
        <v>1.05</v>
      </c>
      <c r="F9" s="25">
        <f>'[1]02'!$G$74</f>
        <v>2.56</v>
      </c>
    </row>
    <row r="10" spans="1:33" x14ac:dyDescent="0.25">
      <c r="B10" s="26">
        <v>3</v>
      </c>
      <c r="C10" s="23">
        <v>0.3543</v>
      </c>
      <c r="D10" s="23">
        <f>'[1]03'!$D$74</f>
        <v>0.6</v>
      </c>
      <c r="E10" s="23">
        <f>'[1]03'!$F$74</f>
        <v>1.1499999999999999</v>
      </c>
      <c r="F10" s="23">
        <f>'[1]03'!$G$74</f>
        <v>2.57</v>
      </c>
    </row>
    <row r="11" spans="1:33" x14ac:dyDescent="0.25">
      <c r="B11" s="24">
        <v>4</v>
      </c>
      <c r="C11" s="25">
        <v>0.3543</v>
      </c>
      <c r="D11" s="25">
        <f>'[1]04'!$D$74</f>
        <v>0.65</v>
      </c>
      <c r="E11" s="25">
        <f>'[1]04'!$F$74</f>
        <v>1.2</v>
      </c>
      <c r="F11" s="25">
        <f>'[1]04'!$G$74</f>
        <v>2.59</v>
      </c>
    </row>
    <row r="12" spans="1:33" x14ac:dyDescent="0.25">
      <c r="B12" s="26">
        <v>5</v>
      </c>
      <c r="C12" s="23">
        <v>0.3543</v>
      </c>
      <c r="D12" s="23">
        <f>'[1]05'!$D$74</f>
        <v>0.55000000000000004</v>
      </c>
      <c r="E12" s="23">
        <f>'[1]05'!$F$74</f>
        <v>1.1000000000000001</v>
      </c>
      <c r="F12" s="23">
        <f>'[1]05'!$G$74</f>
        <v>2.5</v>
      </c>
    </row>
    <row r="13" spans="1:33" x14ac:dyDescent="0.25">
      <c r="B13" s="24">
        <v>6</v>
      </c>
      <c r="C13" s="25">
        <v>0.3543</v>
      </c>
      <c r="D13" s="25">
        <f>'[1]06'!$D$74</f>
        <v>0.4</v>
      </c>
      <c r="E13" s="25">
        <f>'[1]06'!$F$74</f>
        <v>0.95</v>
      </c>
      <c r="F13" s="25">
        <f>'[1]06'!$G$74</f>
        <v>2.4700000000000002</v>
      </c>
    </row>
    <row r="14" spans="1:33" x14ac:dyDescent="0.25">
      <c r="B14" s="26">
        <v>7</v>
      </c>
      <c r="C14" s="23">
        <v>0.3543</v>
      </c>
      <c r="D14" s="23">
        <f>'[1]07'!$D$74</f>
        <v>0.35</v>
      </c>
      <c r="E14" s="23">
        <f>'[1]07'!$F$74</f>
        <v>0.9</v>
      </c>
      <c r="F14" s="23">
        <f>'[1]07'!$G$74</f>
        <v>2.4900000000000002</v>
      </c>
    </row>
    <row r="15" spans="1:33" x14ac:dyDescent="0.25">
      <c r="B15" s="24">
        <v>8</v>
      </c>
      <c r="C15" s="25">
        <v>0.3543</v>
      </c>
      <c r="D15" s="25">
        <f>'[1]08'!$D$74</f>
        <v>0.35</v>
      </c>
      <c r="E15" s="25">
        <f>'[1]08'!$F$74</f>
        <v>0.9</v>
      </c>
      <c r="F15" s="25">
        <f>'[1]08'!$G$74</f>
        <v>2.4</v>
      </c>
    </row>
    <row r="16" spans="1:33" x14ac:dyDescent="0.25">
      <c r="B16" s="26">
        <v>9</v>
      </c>
      <c r="C16" s="23">
        <v>0.3543</v>
      </c>
      <c r="D16" s="23">
        <f>'[1]09'!$D$74</f>
        <v>0.4</v>
      </c>
      <c r="E16" s="23">
        <f>'[1]09'!$F$74</f>
        <v>0.95</v>
      </c>
      <c r="F16" s="23">
        <f>'[1]09'!$G$74</f>
        <v>2.35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</row>
    <row r="17" spans="2:33" x14ac:dyDescent="0.25">
      <c r="B17" s="24">
        <v>10</v>
      </c>
      <c r="C17" s="25">
        <v>0.3543</v>
      </c>
      <c r="D17" s="25">
        <f>'[1]10'!$D$74</f>
        <v>0.45</v>
      </c>
      <c r="E17" s="25">
        <f>'[1]10'!$F$74</f>
        <v>1</v>
      </c>
      <c r="F17" s="25">
        <f>'[1]10'!$G$74</f>
        <v>2.37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</row>
    <row r="18" spans="2:33" x14ac:dyDescent="0.25">
      <c r="B18" s="26">
        <v>11</v>
      </c>
      <c r="C18" s="23">
        <v>0.3543</v>
      </c>
      <c r="D18" s="23"/>
      <c r="E18" s="23" t="str">
        <f>'[1]11'!$F$74</f>
        <v>-</v>
      </c>
      <c r="F18" s="23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</row>
    <row r="19" spans="2:33" x14ac:dyDescent="0.25">
      <c r="B19" s="24">
        <v>12</v>
      </c>
      <c r="C19" s="25">
        <v>0.3543</v>
      </c>
      <c r="D19" s="25"/>
      <c r="E19" s="25" t="str">
        <f>'[1]12'!$F$74</f>
        <v>-</v>
      </c>
      <c r="F19" s="25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2:33" x14ac:dyDescent="0.25">
      <c r="B20" s="26">
        <v>13</v>
      </c>
      <c r="C20" s="23">
        <v>0.3543</v>
      </c>
      <c r="D20" s="23"/>
      <c r="E20" s="23" t="str">
        <f>'[1]13'!$F$74</f>
        <v>-</v>
      </c>
      <c r="F20" s="23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</row>
    <row r="21" spans="2:33" x14ac:dyDescent="0.25">
      <c r="B21" s="24">
        <v>14</v>
      </c>
      <c r="C21" s="25">
        <v>0.3543</v>
      </c>
      <c r="D21" s="25"/>
      <c r="E21" s="25" t="str">
        <f>'[1]14'!$F$74</f>
        <v>-</v>
      </c>
      <c r="F21" s="25"/>
      <c r="S21" s="2"/>
      <c r="T21" s="3" t="s">
        <v>27</v>
      </c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2"/>
    </row>
    <row r="22" spans="2:33" x14ac:dyDescent="0.25">
      <c r="B22" s="26">
        <v>15</v>
      </c>
      <c r="C22" s="23">
        <v>0.3543</v>
      </c>
      <c r="D22" s="23"/>
      <c r="E22" s="23" t="str">
        <f>'[1]15'!$F$74</f>
        <v>-</v>
      </c>
      <c r="F22" s="23"/>
      <c r="S22" s="2"/>
      <c r="T22" s="4"/>
      <c r="U22" s="8" t="s">
        <v>9</v>
      </c>
      <c r="V22" s="8" t="s">
        <v>10</v>
      </c>
      <c r="W22" s="8" t="s">
        <v>11</v>
      </c>
      <c r="X22" s="8" t="s">
        <v>12</v>
      </c>
      <c r="Y22" s="8" t="s">
        <v>13</v>
      </c>
      <c r="Z22" s="8" t="s">
        <v>14</v>
      </c>
      <c r="AA22" s="8" t="s">
        <v>15</v>
      </c>
      <c r="AB22" s="8" t="s">
        <v>16</v>
      </c>
      <c r="AC22" s="8" t="s">
        <v>17</v>
      </c>
      <c r="AD22" s="8" t="s">
        <v>18</v>
      </c>
      <c r="AE22" s="8" t="s">
        <v>19</v>
      </c>
      <c r="AF22" s="8" t="s">
        <v>20</v>
      </c>
      <c r="AG22" s="8" t="s">
        <v>21</v>
      </c>
    </row>
    <row r="23" spans="2:33" x14ac:dyDescent="0.25">
      <c r="B23" s="24">
        <v>16</v>
      </c>
      <c r="C23" s="25">
        <v>0.3543</v>
      </c>
      <c r="D23" s="25"/>
      <c r="E23" s="25" t="s">
        <v>25</v>
      </c>
      <c r="F23" s="25"/>
      <c r="S23" s="2"/>
      <c r="T23" s="5">
        <v>2014</v>
      </c>
      <c r="U23" s="6">
        <v>0.43</v>
      </c>
      <c r="V23" s="6">
        <v>0.3</v>
      </c>
      <c r="W23" s="6">
        <v>0.3</v>
      </c>
      <c r="X23" s="6"/>
      <c r="Y23" s="6">
        <v>0.375</v>
      </c>
      <c r="Z23" s="9">
        <v>0.38</v>
      </c>
      <c r="AA23" s="6">
        <v>0.63</v>
      </c>
      <c r="AB23" s="6">
        <v>0.75</v>
      </c>
      <c r="AC23" s="6">
        <v>0.63750000000000007</v>
      </c>
      <c r="AD23" s="6">
        <v>0.43</v>
      </c>
      <c r="AE23" s="6">
        <v>0.41249999999999998</v>
      </c>
      <c r="AF23" s="6">
        <v>0.33749999999999997</v>
      </c>
      <c r="AG23" s="10">
        <f>AVERAGE(U23:AF23)</f>
        <v>0.45295454545454544</v>
      </c>
    </row>
    <row r="24" spans="2:33" x14ac:dyDescent="0.25">
      <c r="B24" s="26">
        <v>17</v>
      </c>
      <c r="C24" s="23">
        <v>0.3543</v>
      </c>
      <c r="D24" s="23"/>
      <c r="E24" s="23" t="s">
        <v>25</v>
      </c>
      <c r="F24" s="23"/>
      <c r="S24" s="2"/>
      <c r="T24" s="5">
        <v>2015</v>
      </c>
      <c r="U24" s="6">
        <v>0.43</v>
      </c>
      <c r="V24" s="6">
        <v>0.38750000000000007</v>
      </c>
      <c r="W24" s="6">
        <v>0.3</v>
      </c>
      <c r="X24" s="6"/>
      <c r="Y24" s="6">
        <v>0.33750000000000002</v>
      </c>
      <c r="Z24" s="9">
        <v>0.3833333333333333</v>
      </c>
      <c r="AA24" s="6">
        <v>0.45400000000000001</v>
      </c>
      <c r="AB24" s="6">
        <v>0.78333333333333321</v>
      </c>
      <c r="AC24" s="6">
        <v>0.88749999999999996</v>
      </c>
      <c r="AD24" s="6">
        <v>0.55999999999999994</v>
      </c>
      <c r="AE24" s="6">
        <v>0.3175</v>
      </c>
      <c r="AF24" s="6">
        <v>0.36333333333333329</v>
      </c>
      <c r="AG24" s="10">
        <f t="shared" ref="AG24:AG31" si="0">AVERAGE(U24:AF24)</f>
        <v>0.47309090909090906</v>
      </c>
    </row>
    <row r="25" spans="2:33" x14ac:dyDescent="0.25">
      <c r="B25" s="24">
        <v>18</v>
      </c>
      <c r="C25" s="25">
        <v>0.3543</v>
      </c>
      <c r="D25" s="25">
        <f>'[1]18'!$D$74</f>
        <v>0.8</v>
      </c>
      <c r="E25" s="25">
        <f>'[1]18'!$F$74</f>
        <v>1.35</v>
      </c>
      <c r="F25" s="25">
        <f>'[1]18'!$G$74</f>
        <v>3.16</v>
      </c>
      <c r="G25" s="1"/>
      <c r="S25" s="2"/>
      <c r="T25" s="5">
        <v>2016</v>
      </c>
      <c r="U25" s="6">
        <v>0.28000000000000003</v>
      </c>
      <c r="V25" s="6">
        <v>0.30000000000000004</v>
      </c>
      <c r="W25" s="6">
        <v>0.45</v>
      </c>
      <c r="X25" s="6"/>
      <c r="Y25" s="6">
        <v>0.6</v>
      </c>
      <c r="Z25" s="9">
        <v>0.58333333333333337</v>
      </c>
      <c r="AA25" s="6"/>
      <c r="AB25" s="6"/>
      <c r="AC25" s="6">
        <v>0.7</v>
      </c>
      <c r="AD25" s="6">
        <v>0.51250000000000007</v>
      </c>
      <c r="AE25" s="6">
        <v>0.47499999999999998</v>
      </c>
      <c r="AF25" s="6">
        <v>0.48</v>
      </c>
      <c r="AG25" s="10">
        <f t="shared" si="0"/>
        <v>0.48675925925925928</v>
      </c>
    </row>
    <row r="26" spans="2:33" x14ac:dyDescent="0.25">
      <c r="B26" s="26">
        <v>19</v>
      </c>
      <c r="C26" s="23">
        <v>0.3543</v>
      </c>
      <c r="D26" s="23">
        <f>'[1]19'!$D$74</f>
        <v>0.7</v>
      </c>
      <c r="E26" s="23">
        <f>'[1]19'!$F$74</f>
        <v>1.25</v>
      </c>
      <c r="F26" s="23">
        <f>'[1]19'!$G$74</f>
        <v>3.11</v>
      </c>
      <c r="S26" s="2"/>
      <c r="T26" s="5">
        <v>2017</v>
      </c>
      <c r="U26" s="6">
        <v>0.9</v>
      </c>
      <c r="V26" s="6">
        <v>0.43000000000000005</v>
      </c>
      <c r="W26" s="6">
        <v>0.40666666666666668</v>
      </c>
      <c r="X26" s="6">
        <v>0.55000000000000004</v>
      </c>
      <c r="Y26" s="6">
        <v>0.41250000000000003</v>
      </c>
      <c r="Z26" s="9">
        <v>0.3833333333333333</v>
      </c>
      <c r="AA26" s="6">
        <v>0.51249999999999996</v>
      </c>
      <c r="AB26" s="6">
        <v>0.6</v>
      </c>
      <c r="AC26" s="6">
        <v>0.73333333333333339</v>
      </c>
      <c r="AD26" s="6">
        <v>0.5</v>
      </c>
      <c r="AE26" s="6">
        <v>0.53</v>
      </c>
      <c r="AF26" s="6">
        <v>0.6166666666666667</v>
      </c>
      <c r="AG26" s="10">
        <f t="shared" si="0"/>
        <v>0.54791666666666672</v>
      </c>
    </row>
    <row r="27" spans="2:33" x14ac:dyDescent="0.25">
      <c r="B27" s="24">
        <v>20</v>
      </c>
      <c r="C27" s="25">
        <v>0.3543</v>
      </c>
      <c r="D27" s="25">
        <f>'[1]20'!$D$74</f>
        <v>0.5</v>
      </c>
      <c r="E27" s="25">
        <f>'[1]20'!$F$74</f>
        <v>1.05</v>
      </c>
      <c r="F27" s="25">
        <f>'[1]20'!$G$74</f>
        <v>3.15</v>
      </c>
      <c r="S27" s="2"/>
      <c r="T27" s="5">
        <v>2018</v>
      </c>
      <c r="U27" s="6">
        <v>0.5</v>
      </c>
      <c r="V27" s="6">
        <v>0.36250000000000004</v>
      </c>
      <c r="W27" s="6">
        <v>0.31</v>
      </c>
      <c r="X27" s="6">
        <v>0.3</v>
      </c>
      <c r="Y27" s="6">
        <v>0.42500000000000004</v>
      </c>
      <c r="Z27" s="9">
        <v>0.35</v>
      </c>
      <c r="AA27" s="6">
        <v>0.5</v>
      </c>
      <c r="AB27" s="6">
        <v>0.64</v>
      </c>
      <c r="AC27" s="6">
        <v>0.76249999999999996</v>
      </c>
      <c r="AD27" s="6">
        <v>0.6</v>
      </c>
      <c r="AE27" s="6">
        <v>0.52</v>
      </c>
      <c r="AF27" s="6">
        <v>0.35000000000000003</v>
      </c>
      <c r="AG27" s="10">
        <f t="shared" si="0"/>
        <v>0.46833333333333327</v>
      </c>
    </row>
    <row r="28" spans="2:33" x14ac:dyDescent="0.25">
      <c r="B28" s="26">
        <v>21</v>
      </c>
      <c r="C28" s="23">
        <v>0.3543</v>
      </c>
      <c r="D28" s="23">
        <f>'[1]21'!$D$74</f>
        <v>0.7</v>
      </c>
      <c r="E28" s="23">
        <f>'[1]21'!$F$74</f>
        <v>1.25</v>
      </c>
      <c r="F28" s="23">
        <f>'[1]21'!$G$74</f>
        <v>3.1</v>
      </c>
      <c r="S28" s="2"/>
      <c r="T28" s="5">
        <v>2019</v>
      </c>
      <c r="U28" s="6">
        <v>0.38749999999999996</v>
      </c>
      <c r="V28" s="6">
        <v>0.41</v>
      </c>
      <c r="W28" s="6"/>
      <c r="X28" s="6"/>
      <c r="Y28" s="6">
        <v>0.46600000000000003</v>
      </c>
      <c r="Z28" s="9">
        <v>0.38</v>
      </c>
      <c r="AA28" s="6">
        <v>0.85</v>
      </c>
      <c r="AB28" s="6">
        <v>1.2250000000000001</v>
      </c>
      <c r="AC28" s="6">
        <v>1</v>
      </c>
      <c r="AD28" s="6">
        <v>0.44400000000000006</v>
      </c>
      <c r="AE28" s="6">
        <v>0.63749999999999996</v>
      </c>
      <c r="AF28" s="6">
        <v>0.47499999999999998</v>
      </c>
      <c r="AG28" s="10">
        <f t="shared" si="0"/>
        <v>0.62750000000000006</v>
      </c>
    </row>
    <row r="29" spans="2:33" x14ac:dyDescent="0.25">
      <c r="B29" s="24">
        <v>22</v>
      </c>
      <c r="C29" s="25">
        <v>0.3543</v>
      </c>
      <c r="D29" s="25">
        <f>'[1]22'!$D$74</f>
        <v>1.1499999999999999</v>
      </c>
      <c r="E29" s="25">
        <f>'[1]22'!$F$74</f>
        <v>1.7</v>
      </c>
      <c r="F29" s="25">
        <f>'[1]22'!$G$74</f>
        <v>3.2</v>
      </c>
      <c r="S29" s="2"/>
      <c r="T29" s="5" t="s">
        <v>5</v>
      </c>
      <c r="U29" s="6">
        <f>MAX(U23:U28)</f>
        <v>0.9</v>
      </c>
      <c r="V29" s="6">
        <f t="shared" ref="V29:AF29" si="1">MAX(V23:V28)</f>
        <v>0.43000000000000005</v>
      </c>
      <c r="W29" s="6">
        <f t="shared" si="1"/>
        <v>0.45</v>
      </c>
      <c r="X29" s="6">
        <f t="shared" si="1"/>
        <v>0.55000000000000004</v>
      </c>
      <c r="Y29" s="6">
        <f t="shared" si="1"/>
        <v>0.6</v>
      </c>
      <c r="Z29" s="6">
        <f t="shared" si="1"/>
        <v>0.58333333333333337</v>
      </c>
      <c r="AA29" s="6">
        <f t="shared" si="1"/>
        <v>0.85</v>
      </c>
      <c r="AB29" s="6">
        <f t="shared" si="1"/>
        <v>1.2250000000000001</v>
      </c>
      <c r="AC29" s="6">
        <f t="shared" si="1"/>
        <v>1</v>
      </c>
      <c r="AD29" s="6">
        <f t="shared" si="1"/>
        <v>0.6</v>
      </c>
      <c r="AE29" s="6">
        <f t="shared" si="1"/>
        <v>0.63749999999999996</v>
      </c>
      <c r="AF29" s="6">
        <f t="shared" si="1"/>
        <v>0.6166666666666667</v>
      </c>
      <c r="AG29" s="10">
        <f t="shared" si="0"/>
        <v>0.70354166666666662</v>
      </c>
    </row>
    <row r="30" spans="2:33" x14ac:dyDescent="0.25">
      <c r="B30" s="26">
        <v>23</v>
      </c>
      <c r="C30" s="23">
        <v>0.3543</v>
      </c>
      <c r="D30" s="23">
        <f>'[1]23'!$D$74</f>
        <v>1.2</v>
      </c>
      <c r="E30" s="23">
        <f>'[1]23'!$F$74</f>
        <v>1.75</v>
      </c>
      <c r="F30" s="23">
        <f>'[1]23'!$G$74</f>
        <v>3.14</v>
      </c>
      <c r="S30" s="2"/>
      <c r="T30" s="5" t="s">
        <v>6</v>
      </c>
      <c r="U30" s="6">
        <f>MIN(U23:U28)</f>
        <v>0.28000000000000003</v>
      </c>
      <c r="V30" s="6">
        <f t="shared" ref="V30:AF30" si="2">MIN(V23:V28)</f>
        <v>0.3</v>
      </c>
      <c r="W30" s="6">
        <f t="shared" si="2"/>
        <v>0.3</v>
      </c>
      <c r="X30" s="6">
        <f t="shared" si="2"/>
        <v>0.3</v>
      </c>
      <c r="Y30" s="6">
        <f t="shared" si="2"/>
        <v>0.33750000000000002</v>
      </c>
      <c r="Z30" s="6">
        <f t="shared" si="2"/>
        <v>0.35</v>
      </c>
      <c r="AA30" s="6">
        <f t="shared" si="2"/>
        <v>0.45400000000000001</v>
      </c>
      <c r="AB30" s="6">
        <f t="shared" si="2"/>
        <v>0.6</v>
      </c>
      <c r="AC30" s="6">
        <f t="shared" si="2"/>
        <v>0.63750000000000007</v>
      </c>
      <c r="AD30" s="6">
        <f t="shared" si="2"/>
        <v>0.43</v>
      </c>
      <c r="AE30" s="6">
        <f t="shared" si="2"/>
        <v>0.3175</v>
      </c>
      <c r="AF30" s="6">
        <f t="shared" si="2"/>
        <v>0.33749999999999997</v>
      </c>
      <c r="AG30" s="10">
        <f t="shared" si="0"/>
        <v>0.38700000000000007</v>
      </c>
    </row>
    <row r="31" spans="2:33" x14ac:dyDescent="0.25">
      <c r="B31" s="24">
        <v>24</v>
      </c>
      <c r="C31" s="25">
        <v>0.3543</v>
      </c>
      <c r="D31" s="25"/>
      <c r="E31" s="25" t="str">
        <f>'[1]24'!$F$74</f>
        <v>-</v>
      </c>
      <c r="F31" s="25">
        <f>'[1]24'!$G$74</f>
        <v>3.14</v>
      </c>
      <c r="S31" s="2"/>
      <c r="T31" s="5" t="s">
        <v>7</v>
      </c>
      <c r="U31" s="6">
        <f>AVERAGE(U23:U28)</f>
        <v>0.48791666666666672</v>
      </c>
      <c r="V31" s="6">
        <f t="shared" ref="V31:AF31" si="3">AVERAGE(V23:V28)</f>
        <v>0.36499999999999999</v>
      </c>
      <c r="W31" s="6">
        <f t="shared" si="3"/>
        <v>0.35333333333333339</v>
      </c>
      <c r="X31" s="6">
        <f t="shared" si="3"/>
        <v>0.42500000000000004</v>
      </c>
      <c r="Y31" s="6">
        <f t="shared" si="3"/>
        <v>0.43600000000000011</v>
      </c>
      <c r="Z31" s="6">
        <f t="shared" si="3"/>
        <v>0.41</v>
      </c>
      <c r="AA31" s="6">
        <f t="shared" si="3"/>
        <v>0.58929999999999993</v>
      </c>
      <c r="AB31" s="6">
        <f t="shared" si="3"/>
        <v>0.79966666666666675</v>
      </c>
      <c r="AC31" s="6">
        <f t="shared" si="3"/>
        <v>0.78680555555555554</v>
      </c>
      <c r="AD31" s="6">
        <f t="shared" si="3"/>
        <v>0.50775000000000003</v>
      </c>
      <c r="AE31" s="6">
        <f t="shared" si="3"/>
        <v>0.48208333333333336</v>
      </c>
      <c r="AF31" s="6">
        <f t="shared" si="3"/>
        <v>0.43708333333333332</v>
      </c>
      <c r="AG31" s="10">
        <f t="shared" si="0"/>
        <v>0.50666157407407419</v>
      </c>
    </row>
    <row r="32" spans="2:33" x14ac:dyDescent="0.25">
      <c r="B32" s="26">
        <v>25</v>
      </c>
      <c r="C32" s="23">
        <v>0.3543</v>
      </c>
      <c r="D32" s="23"/>
      <c r="E32" s="23" t="str">
        <f>'[1]25'!$F$74</f>
        <v>-</v>
      </c>
      <c r="F32" s="23">
        <f>'[1]25'!$G$74</f>
        <v>3.24</v>
      </c>
      <c r="S32" s="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2:33" x14ac:dyDescent="0.25">
      <c r="B33" s="24">
        <v>26</v>
      </c>
      <c r="C33" s="25">
        <v>0.3543</v>
      </c>
      <c r="D33" s="25"/>
      <c r="E33" s="25" t="str">
        <f>'[1]26'!$F$74</f>
        <v>-</v>
      </c>
      <c r="F33" s="25">
        <f>'[1]26'!$G$74</f>
        <v>3.35</v>
      </c>
      <c r="S33" s="2"/>
      <c r="T33" s="3" t="s">
        <v>4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2:33" x14ac:dyDescent="0.25">
      <c r="B34" s="22">
        <v>27</v>
      </c>
      <c r="C34" s="23">
        <v>0.3543</v>
      </c>
      <c r="D34" s="23">
        <f>'[1]27'!$D$74</f>
        <v>0.55000000000000004</v>
      </c>
      <c r="E34" s="23">
        <f>'[1]27'!$F$74</f>
        <v>1.1000000000000001</v>
      </c>
      <c r="F34" s="23">
        <f>'[1]27'!$G$74</f>
        <v>2.87</v>
      </c>
      <c r="S34" s="2"/>
      <c r="T34" s="4"/>
      <c r="U34" s="8" t="s">
        <v>9</v>
      </c>
      <c r="V34" s="8" t="s">
        <v>10</v>
      </c>
      <c r="W34" s="8" t="s">
        <v>11</v>
      </c>
      <c r="X34" s="8" t="s">
        <v>12</v>
      </c>
      <c r="Y34" s="8" t="s">
        <v>13</v>
      </c>
      <c r="Z34" s="8" t="s">
        <v>14</v>
      </c>
      <c r="AA34" s="8" t="s">
        <v>15</v>
      </c>
      <c r="AB34" s="8" t="s">
        <v>16</v>
      </c>
      <c r="AC34" s="8" t="s">
        <v>17</v>
      </c>
      <c r="AD34" s="8" t="s">
        <v>18</v>
      </c>
      <c r="AE34" s="8" t="s">
        <v>19</v>
      </c>
      <c r="AF34" s="8" t="s">
        <v>20</v>
      </c>
      <c r="AG34" s="4"/>
    </row>
    <row r="35" spans="2:33" x14ac:dyDescent="0.25">
      <c r="B35" s="24">
        <v>28</v>
      </c>
      <c r="C35" s="25">
        <v>0.3543</v>
      </c>
      <c r="D35" s="25">
        <f>'[1]28'!$D$74</f>
        <v>0.6</v>
      </c>
      <c r="E35" s="25">
        <f>'[1]28'!$F$74</f>
        <v>1.1499999999999999</v>
      </c>
      <c r="F35" s="25">
        <f>'[1]28'!$G$74</f>
        <v>2.9</v>
      </c>
      <c r="S35" s="2"/>
      <c r="T35" s="5" t="s">
        <v>8</v>
      </c>
      <c r="U35" s="6">
        <f t="shared" ref="U35:AF37" si="4">U29</f>
        <v>0.9</v>
      </c>
      <c r="V35" s="6">
        <f t="shared" si="4"/>
        <v>0.43000000000000005</v>
      </c>
      <c r="W35" s="6">
        <f t="shared" si="4"/>
        <v>0.45</v>
      </c>
      <c r="X35" s="6">
        <f t="shared" si="4"/>
        <v>0.55000000000000004</v>
      </c>
      <c r="Y35" s="6">
        <f t="shared" si="4"/>
        <v>0.6</v>
      </c>
      <c r="Z35" s="6">
        <f t="shared" ref="Z35:AB35" si="5">Z29</f>
        <v>0.58333333333333337</v>
      </c>
      <c r="AA35" s="6">
        <f t="shared" si="5"/>
        <v>0.85</v>
      </c>
      <c r="AB35" s="6">
        <f t="shared" si="5"/>
        <v>1.2250000000000001</v>
      </c>
      <c r="AC35" s="6">
        <f t="shared" si="4"/>
        <v>1</v>
      </c>
      <c r="AD35" s="6">
        <f t="shared" si="4"/>
        <v>0.6</v>
      </c>
      <c r="AE35" s="6">
        <f t="shared" si="4"/>
        <v>0.63749999999999996</v>
      </c>
      <c r="AF35" s="6">
        <f t="shared" si="4"/>
        <v>0.6166666666666667</v>
      </c>
      <c r="AG35" s="4"/>
    </row>
    <row r="36" spans="2:33" x14ac:dyDescent="0.25">
      <c r="B36" s="26">
        <v>29</v>
      </c>
      <c r="C36" s="23">
        <v>0.3543</v>
      </c>
      <c r="D36" s="23">
        <f>'[1]29'!$D$74</f>
        <v>0.6</v>
      </c>
      <c r="E36" s="23">
        <f>'[1]29'!$F$74</f>
        <v>1.1499999999999999</v>
      </c>
      <c r="F36" s="23">
        <f>'[1]29'!$G$74</f>
        <v>2.81</v>
      </c>
      <c r="S36" s="2"/>
      <c r="T36" s="5"/>
      <c r="U36" s="6">
        <f t="shared" si="4"/>
        <v>0.28000000000000003</v>
      </c>
      <c r="V36" s="6">
        <f t="shared" si="4"/>
        <v>0.3</v>
      </c>
      <c r="W36" s="6">
        <f t="shared" si="4"/>
        <v>0.3</v>
      </c>
      <c r="X36" s="6">
        <f t="shared" si="4"/>
        <v>0.3</v>
      </c>
      <c r="Y36" s="6">
        <f t="shared" si="4"/>
        <v>0.33750000000000002</v>
      </c>
      <c r="Z36" s="6">
        <f t="shared" ref="Z36:AB36" si="6">Z30</f>
        <v>0.35</v>
      </c>
      <c r="AA36" s="6">
        <f t="shared" si="6"/>
        <v>0.45400000000000001</v>
      </c>
      <c r="AB36" s="6">
        <f t="shared" si="6"/>
        <v>0.6</v>
      </c>
      <c r="AC36" s="6">
        <f t="shared" si="4"/>
        <v>0.63750000000000007</v>
      </c>
      <c r="AD36" s="6">
        <f t="shared" si="4"/>
        <v>0.43</v>
      </c>
      <c r="AE36" s="6">
        <f t="shared" si="4"/>
        <v>0.3175</v>
      </c>
      <c r="AF36" s="6">
        <f t="shared" si="4"/>
        <v>0.33749999999999997</v>
      </c>
      <c r="AG36" s="4"/>
    </row>
    <row r="37" spans="2:33" x14ac:dyDescent="0.25">
      <c r="B37" s="24">
        <v>30</v>
      </c>
      <c r="C37" s="25">
        <v>0.3543</v>
      </c>
      <c r="D37" s="25">
        <f>'[1]30'!$D$74</f>
        <v>0.55000000000000004</v>
      </c>
      <c r="E37" s="25">
        <f>'[1]30'!$F$74</f>
        <v>1.1000000000000001</v>
      </c>
      <c r="F37" s="25">
        <f>'[1]30'!$G$74</f>
        <v>2.88</v>
      </c>
      <c r="S37" s="2"/>
      <c r="T37" s="7" t="str">
        <f>T31</f>
        <v>Promedio 2014 - 2019</v>
      </c>
      <c r="U37" s="11">
        <f t="shared" si="4"/>
        <v>0.48791666666666672</v>
      </c>
      <c r="V37" s="11">
        <f t="shared" si="4"/>
        <v>0.36499999999999999</v>
      </c>
      <c r="W37" s="11">
        <f t="shared" si="4"/>
        <v>0.35333333333333339</v>
      </c>
      <c r="X37" s="11">
        <f t="shared" si="4"/>
        <v>0.42500000000000004</v>
      </c>
      <c r="Y37" s="11">
        <f t="shared" si="4"/>
        <v>0.43600000000000011</v>
      </c>
      <c r="Z37" s="11">
        <f t="shared" ref="Z37:AB37" si="7">Z31</f>
        <v>0.41</v>
      </c>
      <c r="AA37" s="11">
        <f t="shared" si="7"/>
        <v>0.58929999999999993</v>
      </c>
      <c r="AB37" s="11">
        <f t="shared" si="7"/>
        <v>0.79966666666666675</v>
      </c>
      <c r="AC37" s="11">
        <f t="shared" si="4"/>
        <v>0.78680555555555554</v>
      </c>
      <c r="AD37" s="11">
        <f t="shared" si="4"/>
        <v>0.50775000000000003</v>
      </c>
      <c r="AE37" s="11">
        <f t="shared" si="4"/>
        <v>0.48208333333333336</v>
      </c>
      <c r="AF37" s="11">
        <f t="shared" si="4"/>
        <v>0.43708333333333332</v>
      </c>
      <c r="AG37" s="4"/>
    </row>
    <row r="38" spans="2:33" x14ac:dyDescent="0.25">
      <c r="B38" s="26">
        <v>31</v>
      </c>
      <c r="C38" s="23">
        <v>0.3543</v>
      </c>
      <c r="D38" s="23">
        <f>'[1]31'!$D$74</f>
        <v>0.5</v>
      </c>
      <c r="E38" s="23">
        <f>'[1]31'!$F$74</f>
        <v>1.05</v>
      </c>
      <c r="F38" s="23">
        <f>'[1]31'!$G$74</f>
        <v>2.88</v>
      </c>
      <c r="S38" s="2"/>
      <c r="T38" s="5">
        <v>2020</v>
      </c>
      <c r="U38" s="12">
        <f>AVERAGE(D8:D12)</f>
        <v>0.54</v>
      </c>
      <c r="V38" s="12">
        <f>AVERAGE(D13:D16)</f>
        <v>0.375</v>
      </c>
      <c r="W38" s="12">
        <f>AVERAGE(D17:D20)</f>
        <v>0.45</v>
      </c>
      <c r="X38" s="12">
        <f>AVERAGE(D21:D25)</f>
        <v>0.8</v>
      </c>
      <c r="Y38" s="12">
        <f>AVERAGE(D26:D29)</f>
        <v>0.76249999999999996</v>
      </c>
      <c r="Z38" s="12">
        <f>AVERAGE(D30:D33)</f>
        <v>1.2</v>
      </c>
      <c r="AA38" s="12">
        <f>AVERAGE(D34:D38)</f>
        <v>0.55999999999999994</v>
      </c>
      <c r="AB38" s="12">
        <f>AVERAGE(D39:D42)</f>
        <v>0.5</v>
      </c>
      <c r="AC38" s="12">
        <f>AVERAGE(D43:D46)</f>
        <v>0.6875</v>
      </c>
      <c r="AD38" s="12">
        <f>AVERAGE(D47:D51)</f>
        <v>0.6</v>
      </c>
      <c r="AE38" s="12">
        <f>AVERAGE(D52:D55)</f>
        <v>0.36249999999999999</v>
      </c>
      <c r="AF38" s="12">
        <f>AVERAGE(D56:D60)</f>
        <v>0.32</v>
      </c>
      <c r="AG38" s="4"/>
    </row>
    <row r="39" spans="2:33" x14ac:dyDescent="0.25">
      <c r="B39" s="24">
        <v>32</v>
      </c>
      <c r="C39" s="25">
        <v>0.3543</v>
      </c>
      <c r="D39" s="25">
        <f>'[1]32'!$D$74</f>
        <v>0.5</v>
      </c>
      <c r="E39" s="25">
        <f>'[1]32'!$F$74</f>
        <v>1.05</v>
      </c>
      <c r="F39" s="25">
        <f>'[1]32'!$G$74</f>
        <v>2.83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2:33" x14ac:dyDescent="0.25">
      <c r="B40" s="26">
        <v>33</v>
      </c>
      <c r="C40" s="23">
        <v>0.3543</v>
      </c>
      <c r="D40" s="23">
        <f>'[1]33'!$D$74</f>
        <v>0.5</v>
      </c>
      <c r="E40" s="23">
        <f>'[1]33'!$F$74</f>
        <v>1.05</v>
      </c>
      <c r="F40" s="23">
        <f>'[1]33'!$G$74</f>
        <v>2.98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2:33" x14ac:dyDescent="0.25">
      <c r="B41" s="24">
        <v>34</v>
      </c>
      <c r="C41" s="25">
        <v>0.3543</v>
      </c>
      <c r="D41" s="25">
        <f>'[1]34'!$D$74</f>
        <v>0.5</v>
      </c>
      <c r="E41" s="25">
        <f>'[1]34'!$F$74</f>
        <v>1.05</v>
      </c>
      <c r="F41" s="25">
        <f>'[1]34'!$G$74</f>
        <v>3.03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2:33" x14ac:dyDescent="0.25">
      <c r="B42" s="26">
        <v>35</v>
      </c>
      <c r="C42" s="23">
        <v>0.3543</v>
      </c>
      <c r="D42" s="23">
        <f>'[1]35'!$D$74</f>
        <v>0.5</v>
      </c>
      <c r="E42" s="23">
        <f>'[1]35'!$F$74</f>
        <v>1.05</v>
      </c>
      <c r="F42" s="23">
        <f>'[1]35'!$G$74</f>
        <v>2.93</v>
      </c>
      <c r="S42" s="2"/>
      <c r="T42" s="3" t="s">
        <v>28</v>
      </c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2:33" x14ac:dyDescent="0.25">
      <c r="B43" s="24">
        <v>36</v>
      </c>
      <c r="C43" s="25">
        <v>0.3543</v>
      </c>
      <c r="D43" s="25">
        <f>'[1]36'!$D$74</f>
        <v>0.65</v>
      </c>
      <c r="E43" s="25">
        <f>'[1]36'!$F$74</f>
        <v>1.2</v>
      </c>
      <c r="F43" s="25">
        <f>'[1]36'!$G$74</f>
        <v>2.87</v>
      </c>
      <c r="S43" s="2"/>
      <c r="T43" s="4"/>
      <c r="U43" s="13" t="s">
        <v>9</v>
      </c>
      <c r="V43" s="13" t="s">
        <v>10</v>
      </c>
      <c r="W43" s="13" t="s">
        <v>11</v>
      </c>
      <c r="X43" s="13" t="s">
        <v>12</v>
      </c>
      <c r="Y43" s="13" t="s">
        <v>13</v>
      </c>
      <c r="Z43" s="13" t="s">
        <v>14</v>
      </c>
      <c r="AA43" s="13" t="s">
        <v>15</v>
      </c>
      <c r="AB43" s="13" t="s">
        <v>16</v>
      </c>
      <c r="AC43" s="13" t="s">
        <v>17</v>
      </c>
      <c r="AD43" s="13" t="s">
        <v>18</v>
      </c>
      <c r="AE43" s="13" t="s">
        <v>19</v>
      </c>
      <c r="AF43" s="13" t="s">
        <v>20</v>
      </c>
      <c r="AG43" s="13" t="s">
        <v>21</v>
      </c>
    </row>
    <row r="44" spans="2:33" x14ac:dyDescent="0.25">
      <c r="B44" s="26">
        <v>37</v>
      </c>
      <c r="C44" s="23">
        <v>0.3543</v>
      </c>
      <c r="D44" s="23">
        <f>'[1]37'!$D$74</f>
        <v>0.7</v>
      </c>
      <c r="E44" s="23">
        <f>'[1]37'!$F$74</f>
        <v>1.25</v>
      </c>
      <c r="F44" s="23">
        <f>'[1]37'!$G$74</f>
        <v>2.76</v>
      </c>
      <c r="S44" s="2"/>
      <c r="T44" s="5">
        <v>2014</v>
      </c>
      <c r="U44" s="6">
        <v>2.2691825396825398</v>
      </c>
      <c r="V44" s="6">
        <v>2.0428611111111112</v>
      </c>
      <c r="W44" s="6">
        <v>1.9800833333333334</v>
      </c>
      <c r="X44" s="6">
        <v>1.9984305555555555</v>
      </c>
      <c r="Y44" s="6">
        <v>1.9388333333333336</v>
      </c>
      <c r="Z44" s="9">
        <v>1.9981944444444446</v>
      </c>
      <c r="AA44" s="6">
        <v>2.1774444444444443</v>
      </c>
      <c r="AB44" s="6">
        <v>2.5287500000000001</v>
      </c>
      <c r="AC44" s="6">
        <v>2.3893749999999998</v>
      </c>
      <c r="AD44" s="6">
        <v>2.0747222222222219</v>
      </c>
      <c r="AE44" s="6">
        <v>1.9880496031746031</v>
      </c>
      <c r="AF44" s="6">
        <v>2.0770138888888887</v>
      </c>
      <c r="AG44" s="10">
        <f>AVERAGE(U44:AF44)</f>
        <v>2.1219117063492061</v>
      </c>
    </row>
    <row r="45" spans="2:33" x14ac:dyDescent="0.25">
      <c r="B45" s="24">
        <v>38</v>
      </c>
      <c r="C45" s="25">
        <v>0.3543</v>
      </c>
      <c r="D45" s="25">
        <f>'[1]38'!$D$74</f>
        <v>0.7</v>
      </c>
      <c r="E45" s="25">
        <f>'[1]38'!$F$74</f>
        <v>1.25</v>
      </c>
      <c r="F45" s="25">
        <f>'[1]38'!$G$74</f>
        <v>2.84</v>
      </c>
      <c r="S45" s="2"/>
      <c r="T45" s="5">
        <v>2015</v>
      </c>
      <c r="U45" s="6">
        <v>2.1112888888888888</v>
      </c>
      <c r="V45" s="6">
        <v>2.0615515873015871</v>
      </c>
      <c r="W45" s="6">
        <v>2.0215416666666668</v>
      </c>
      <c r="X45" s="6">
        <v>2.0631777777777778</v>
      </c>
      <c r="Y45" s="6">
        <v>2.0323333333333333</v>
      </c>
      <c r="Z45" s="9">
        <v>2.0721527777777777</v>
      </c>
      <c r="AA45" s="6">
        <v>2.2406944444444443</v>
      </c>
      <c r="AB45" s="6">
        <v>1.9950000000000001</v>
      </c>
      <c r="AC45" s="6">
        <v>2.6810416666666668</v>
      </c>
      <c r="AD45" s="6">
        <v>2.4186952380952382</v>
      </c>
      <c r="AE45" s="6">
        <v>2.0338888888888889</v>
      </c>
      <c r="AF45" s="6">
        <v>1.9482222222222223</v>
      </c>
      <c r="AG45" s="10">
        <f t="shared" ref="AG45:AG52" si="8">AVERAGE(U45:AF45)</f>
        <v>2.139965707671958</v>
      </c>
    </row>
    <row r="46" spans="2:33" x14ac:dyDescent="0.25">
      <c r="B46" s="26">
        <v>39</v>
      </c>
      <c r="C46" s="23">
        <v>0.3543</v>
      </c>
      <c r="D46" s="23">
        <f>'[1]39'!$D$74</f>
        <v>0.7</v>
      </c>
      <c r="E46" s="23">
        <f>'[1]39'!$F$74</f>
        <v>1.25</v>
      </c>
      <c r="F46" s="23">
        <f>'[1]39'!$G$74</f>
        <v>2.72</v>
      </c>
      <c r="S46" s="2"/>
      <c r="T46" s="5">
        <v>2016</v>
      </c>
      <c r="U46" s="6">
        <v>1.7565357142857143</v>
      </c>
      <c r="V46" s="6">
        <v>1.8543888888888891</v>
      </c>
      <c r="W46" s="6">
        <v>1.9954444444444444</v>
      </c>
      <c r="X46" s="6">
        <v>1.9583888888888892</v>
      </c>
      <c r="Y46" s="6">
        <v>2.0753888888888889</v>
      </c>
      <c r="Z46" s="9">
        <v>2.1103333333333336</v>
      </c>
      <c r="AA46" s="6">
        <v>2.4290277777777778</v>
      </c>
      <c r="AB46" s="6">
        <v>2.4868750000000004</v>
      </c>
      <c r="AC46" s="6">
        <v>2.3339444444444446</v>
      </c>
      <c r="AD46" s="6">
        <v>2.2714484126984127</v>
      </c>
      <c r="AE46" s="6">
        <v>1.9684920634920635</v>
      </c>
      <c r="AF46" s="6">
        <v>2.0634952380952383</v>
      </c>
      <c r="AG46" s="10">
        <f t="shared" si="8"/>
        <v>2.1086469246031747</v>
      </c>
    </row>
    <row r="47" spans="2:33" x14ac:dyDescent="0.25">
      <c r="B47" s="24">
        <v>40</v>
      </c>
      <c r="C47" s="25">
        <v>0.3543</v>
      </c>
      <c r="D47" s="25">
        <f>'[1]40'!$D$74</f>
        <v>0.6</v>
      </c>
      <c r="E47" s="25">
        <f>'[1]40'!$F$74</f>
        <v>1.1499999999999999</v>
      </c>
      <c r="F47" s="25">
        <f>'[1]40'!$G$74</f>
        <v>2.74</v>
      </c>
      <c r="S47" s="2"/>
      <c r="T47" s="5">
        <v>2017</v>
      </c>
      <c r="U47" s="6">
        <v>2.2557142857142858</v>
      </c>
      <c r="V47" s="6">
        <v>2.2707539682539681</v>
      </c>
      <c r="W47" s="6">
        <v>2.1309365079365081</v>
      </c>
      <c r="X47" s="6">
        <v>2.7072301587301593</v>
      </c>
      <c r="Y47" s="6">
        <v>2.1479523809523813</v>
      </c>
      <c r="Z47" s="9">
        <v>2.0667222222222223</v>
      </c>
      <c r="AA47" s="6">
        <v>2.1722222222222225</v>
      </c>
      <c r="AB47" s="6">
        <v>2.2600000000000002</v>
      </c>
      <c r="AC47" s="6">
        <v>2.2458253968253969</v>
      </c>
      <c r="AD47" s="6">
        <v>2.1653571428571432</v>
      </c>
      <c r="AE47" s="6">
        <v>2.0005555555555556</v>
      </c>
      <c r="AF47" s="6">
        <v>2.1766931216931216</v>
      </c>
      <c r="AG47" s="10">
        <f t="shared" si="8"/>
        <v>2.2166635802469137</v>
      </c>
    </row>
    <row r="48" spans="2:33" x14ac:dyDescent="0.25">
      <c r="B48" s="26">
        <v>41</v>
      </c>
      <c r="C48" s="23">
        <v>0.3543</v>
      </c>
      <c r="D48" s="23">
        <f>'[1]41'!$D$74</f>
        <v>0.65</v>
      </c>
      <c r="E48" s="23">
        <f>'[1]41'!$F$74</f>
        <v>1.2</v>
      </c>
      <c r="F48" s="23">
        <f>'[1]41'!$G$74</f>
        <v>2.8</v>
      </c>
      <c r="S48" s="2"/>
      <c r="T48" s="5">
        <v>2018</v>
      </c>
      <c r="U48" s="6">
        <v>2.4438124999999999</v>
      </c>
      <c r="V48" s="6">
        <v>2.2717032967032966</v>
      </c>
      <c r="W48" s="6">
        <v>2.3231456876456873</v>
      </c>
      <c r="X48" s="6">
        <v>2.3432954545454545</v>
      </c>
      <c r="Y48" s="6">
        <v>2.4778535353535354</v>
      </c>
      <c r="Z48" s="9">
        <v>2.5063</v>
      </c>
      <c r="AA48" s="6">
        <v>2.4490833333333337</v>
      </c>
      <c r="AB48" s="6">
        <v>2.3701388888888895</v>
      </c>
      <c r="AC48" s="6">
        <v>2.8581746031746036</v>
      </c>
      <c r="AD48" s="6">
        <v>2.9123344155844153</v>
      </c>
      <c r="AE48" s="6">
        <v>2.519566666666667</v>
      </c>
      <c r="AF48" s="6">
        <v>2.4692272727272728</v>
      </c>
      <c r="AG48" s="10">
        <f t="shared" si="8"/>
        <v>2.4953863045519293</v>
      </c>
    </row>
    <row r="49" spans="2:33" x14ac:dyDescent="0.25">
      <c r="B49" s="24">
        <v>42</v>
      </c>
      <c r="C49" s="25">
        <v>0.3543</v>
      </c>
      <c r="D49" s="25">
        <f>'[1]42'!$D$74</f>
        <v>0.65</v>
      </c>
      <c r="E49" s="25">
        <f>'[1]42'!$F$74</f>
        <v>1.2</v>
      </c>
      <c r="F49" s="25">
        <f>'[1]42'!$G$74</f>
        <v>2.8</v>
      </c>
      <c r="S49" s="2"/>
      <c r="T49" s="5">
        <v>2019</v>
      </c>
      <c r="U49" s="6">
        <v>2.3983750000000001</v>
      </c>
      <c r="V49" s="6">
        <v>2.2832564102564104</v>
      </c>
      <c r="W49" s="6">
        <v>2.2509280303030303</v>
      </c>
      <c r="X49" s="6">
        <v>2.5629040404040402</v>
      </c>
      <c r="Y49" s="6">
        <v>2.575484848484848</v>
      </c>
      <c r="Z49" s="9">
        <v>2.6328282828282825</v>
      </c>
      <c r="AA49" s="6">
        <v>2.7844791666666664</v>
      </c>
      <c r="AB49" s="6">
        <v>3.4927142857142863</v>
      </c>
      <c r="AC49" s="6">
        <v>3.4793452380952381</v>
      </c>
      <c r="AD49" s="6">
        <v>2.7613822510822512</v>
      </c>
      <c r="AE49" s="6">
        <v>2.424479020979021</v>
      </c>
      <c r="AF49" s="6">
        <v>2.6818428030303028</v>
      </c>
      <c r="AG49" s="10">
        <f t="shared" si="8"/>
        <v>2.6940016148203649</v>
      </c>
    </row>
    <row r="50" spans="2:33" x14ac:dyDescent="0.25">
      <c r="B50" s="26">
        <v>43</v>
      </c>
      <c r="C50" s="23">
        <v>0.3543</v>
      </c>
      <c r="D50" s="23">
        <f>'[1]43'!$D$74</f>
        <v>0.6</v>
      </c>
      <c r="E50" s="23">
        <f>'[1]43'!$F$74</f>
        <v>1.1499999999999999</v>
      </c>
      <c r="F50" s="23">
        <f>'[1]43'!$G$74</f>
        <v>2.64</v>
      </c>
      <c r="S50" s="2"/>
      <c r="T50" s="5" t="s">
        <v>5</v>
      </c>
      <c r="U50" s="6">
        <f t="shared" ref="U50:AF50" si="9">MAX(U44:U47)</f>
        <v>2.2691825396825398</v>
      </c>
      <c r="V50" s="6">
        <f t="shared" si="9"/>
        <v>2.2707539682539681</v>
      </c>
      <c r="W50" s="6">
        <f t="shared" si="9"/>
        <v>2.1309365079365081</v>
      </c>
      <c r="X50" s="6">
        <f t="shared" si="9"/>
        <v>2.7072301587301593</v>
      </c>
      <c r="Y50" s="6">
        <f t="shared" si="9"/>
        <v>2.1479523809523813</v>
      </c>
      <c r="Z50" s="6">
        <f t="shared" si="9"/>
        <v>2.1103333333333336</v>
      </c>
      <c r="AA50" s="6">
        <f t="shared" si="9"/>
        <v>2.4290277777777778</v>
      </c>
      <c r="AB50" s="6">
        <f t="shared" si="9"/>
        <v>2.5287500000000001</v>
      </c>
      <c r="AC50" s="6">
        <f t="shared" si="9"/>
        <v>2.6810416666666668</v>
      </c>
      <c r="AD50" s="6">
        <f t="shared" si="9"/>
        <v>2.4186952380952382</v>
      </c>
      <c r="AE50" s="6">
        <f t="shared" si="9"/>
        <v>2.0338888888888889</v>
      </c>
      <c r="AF50" s="6">
        <f t="shared" si="9"/>
        <v>2.1766931216931216</v>
      </c>
      <c r="AG50" s="10">
        <f t="shared" si="8"/>
        <v>2.3253737985008818</v>
      </c>
    </row>
    <row r="51" spans="2:33" x14ac:dyDescent="0.25">
      <c r="B51" s="24">
        <v>44</v>
      </c>
      <c r="C51" s="25">
        <v>0.3543</v>
      </c>
      <c r="D51" s="25">
        <f>'[1]44'!$D$74</f>
        <v>0.5</v>
      </c>
      <c r="E51" s="25">
        <f>'[1]44'!$F$74</f>
        <v>1.05</v>
      </c>
      <c r="F51" s="25">
        <f>'[1]44'!$G$74</f>
        <v>2.56</v>
      </c>
      <c r="S51" s="2"/>
      <c r="T51" s="5" t="s">
        <v>6</v>
      </c>
      <c r="U51" s="6">
        <f t="shared" ref="U51:AF51" si="10">MIN(U44:U47)</f>
        <v>1.7565357142857143</v>
      </c>
      <c r="V51" s="6">
        <f t="shared" si="10"/>
        <v>1.8543888888888891</v>
      </c>
      <c r="W51" s="6">
        <f t="shared" si="10"/>
        <v>1.9800833333333334</v>
      </c>
      <c r="X51" s="6">
        <f t="shared" si="10"/>
        <v>1.9583888888888892</v>
      </c>
      <c r="Y51" s="6">
        <f t="shared" si="10"/>
        <v>1.9388333333333336</v>
      </c>
      <c r="Z51" s="6">
        <f t="shared" si="10"/>
        <v>1.9981944444444446</v>
      </c>
      <c r="AA51" s="6">
        <f t="shared" si="10"/>
        <v>2.1722222222222225</v>
      </c>
      <c r="AB51" s="6">
        <f t="shared" si="10"/>
        <v>1.9950000000000001</v>
      </c>
      <c r="AC51" s="6">
        <f t="shared" si="10"/>
        <v>2.2458253968253969</v>
      </c>
      <c r="AD51" s="6">
        <f t="shared" si="10"/>
        <v>2.0747222222222219</v>
      </c>
      <c r="AE51" s="6">
        <f t="shared" si="10"/>
        <v>1.9684920634920635</v>
      </c>
      <c r="AF51" s="6">
        <f t="shared" si="10"/>
        <v>1.9482222222222223</v>
      </c>
      <c r="AG51" s="10">
        <f t="shared" si="8"/>
        <v>1.9909090608465607</v>
      </c>
    </row>
    <row r="52" spans="2:33" x14ac:dyDescent="0.25">
      <c r="B52" s="26">
        <v>45</v>
      </c>
      <c r="C52" s="23">
        <v>0.3543</v>
      </c>
      <c r="D52" s="23">
        <f>'[1]45'!$D$74</f>
        <v>0.4</v>
      </c>
      <c r="E52" s="23">
        <f>'[1]45'!$F$74</f>
        <v>0.95</v>
      </c>
      <c r="F52" s="23">
        <f>'[1]45'!$G$74</f>
        <v>2.5499999999999998</v>
      </c>
      <c r="S52" s="2"/>
      <c r="T52" s="5" t="s">
        <v>7</v>
      </c>
      <c r="U52" s="6">
        <f t="shared" ref="U52:AF52" si="11">AVERAGE(U44:U47)</f>
        <v>2.0981803571428572</v>
      </c>
      <c r="V52" s="6">
        <f t="shared" si="11"/>
        <v>2.0573888888888887</v>
      </c>
      <c r="W52" s="6">
        <f t="shared" si="11"/>
        <v>2.0320014880952382</v>
      </c>
      <c r="X52" s="6">
        <f t="shared" si="11"/>
        <v>2.1818068452380954</v>
      </c>
      <c r="Y52" s="6">
        <f t="shared" si="11"/>
        <v>2.0486269841269844</v>
      </c>
      <c r="Z52" s="6">
        <f t="shared" si="11"/>
        <v>2.0618506944444448</v>
      </c>
      <c r="AA52" s="6">
        <f t="shared" si="11"/>
        <v>2.2548472222222222</v>
      </c>
      <c r="AB52" s="6">
        <f t="shared" si="11"/>
        <v>2.3176562500000002</v>
      </c>
      <c r="AC52" s="6">
        <f t="shared" si="11"/>
        <v>2.4125466269841271</v>
      </c>
      <c r="AD52" s="6">
        <f t="shared" si="11"/>
        <v>2.2325557539682537</v>
      </c>
      <c r="AE52" s="6">
        <f t="shared" si="11"/>
        <v>1.9977465277777777</v>
      </c>
      <c r="AF52" s="6">
        <f t="shared" si="11"/>
        <v>2.0663561177248679</v>
      </c>
      <c r="AG52" s="10">
        <f t="shared" si="8"/>
        <v>2.1467969797178132</v>
      </c>
    </row>
    <row r="53" spans="2:33" x14ac:dyDescent="0.25">
      <c r="B53" s="24">
        <v>46</v>
      </c>
      <c r="C53" s="25">
        <v>0.3543</v>
      </c>
      <c r="D53" s="25">
        <f>'[1]46'!$D$74</f>
        <v>0.4</v>
      </c>
      <c r="E53" s="25">
        <f>'[1]46'!$F$74</f>
        <v>0.95</v>
      </c>
      <c r="F53" s="25">
        <f>'[1]46'!$G$74</f>
        <v>2.61</v>
      </c>
      <c r="S53" s="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2:33" x14ac:dyDescent="0.25">
      <c r="B54" s="26">
        <v>47</v>
      </c>
      <c r="C54" s="23">
        <v>0.3543</v>
      </c>
      <c r="D54" s="23">
        <f>'[1]47'!$D$74</f>
        <v>0.35</v>
      </c>
      <c r="E54" s="23">
        <f>'[1]47'!$F$74</f>
        <v>0.9</v>
      </c>
      <c r="F54" s="23">
        <f>'[1]47'!$G$74</f>
        <v>2.69</v>
      </c>
      <c r="S54" s="2"/>
      <c r="T54" s="3" t="s">
        <v>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2:33" x14ac:dyDescent="0.25">
      <c r="B55" s="24">
        <v>48</v>
      </c>
      <c r="C55" s="25">
        <v>0.3543</v>
      </c>
      <c r="D55" s="25">
        <f>'[1]48'!$D$74</f>
        <v>0.3</v>
      </c>
      <c r="E55" s="25">
        <f>'[1]48'!$F$74</f>
        <v>0.85</v>
      </c>
      <c r="F55" s="25">
        <f>'[1]48'!$G$74</f>
        <v>2.4300000000000002</v>
      </c>
      <c r="S55" s="2"/>
      <c r="T55" s="4"/>
      <c r="U55" s="13" t="s">
        <v>9</v>
      </c>
      <c r="V55" s="13" t="s">
        <v>10</v>
      </c>
      <c r="W55" s="13" t="s">
        <v>11</v>
      </c>
      <c r="X55" s="13" t="s">
        <v>12</v>
      </c>
      <c r="Y55" s="13" t="s">
        <v>13</v>
      </c>
      <c r="Z55" s="13" t="s">
        <v>14</v>
      </c>
      <c r="AA55" s="13" t="s">
        <v>15</v>
      </c>
      <c r="AB55" s="13" t="s">
        <v>16</v>
      </c>
      <c r="AC55" s="13" t="s">
        <v>17</v>
      </c>
      <c r="AD55" s="13" t="s">
        <v>18</v>
      </c>
      <c r="AE55" s="13" t="s">
        <v>19</v>
      </c>
      <c r="AF55" s="13" t="s">
        <v>20</v>
      </c>
      <c r="AG55" s="4"/>
    </row>
    <row r="56" spans="2:33" x14ac:dyDescent="0.25">
      <c r="B56" s="26">
        <v>49</v>
      </c>
      <c r="C56" s="23">
        <v>0.3543</v>
      </c>
      <c r="D56" s="23">
        <f>'[1]49'!$D$74</f>
        <v>0.3</v>
      </c>
      <c r="E56" s="23">
        <f>'[1]49'!$F$74</f>
        <v>0.85</v>
      </c>
      <c r="F56" s="23">
        <f>'[1]49'!$G$74</f>
        <v>2.5</v>
      </c>
      <c r="S56" s="2"/>
      <c r="T56" s="5" t="s">
        <v>8</v>
      </c>
      <c r="U56" s="6">
        <f t="shared" ref="U56:AF58" si="12">U50</f>
        <v>2.2691825396825398</v>
      </c>
      <c r="V56" s="6">
        <f t="shared" si="12"/>
        <v>2.2707539682539681</v>
      </c>
      <c r="W56" s="6">
        <f t="shared" si="12"/>
        <v>2.1309365079365081</v>
      </c>
      <c r="X56" s="6">
        <f t="shared" si="12"/>
        <v>2.7072301587301593</v>
      </c>
      <c r="Y56" s="6">
        <f t="shared" si="12"/>
        <v>2.1479523809523813</v>
      </c>
      <c r="Z56" s="6">
        <f t="shared" si="12"/>
        <v>2.1103333333333336</v>
      </c>
      <c r="AA56" s="6">
        <f t="shared" ref="AA56:AB56" si="13">AA50</f>
        <v>2.4290277777777778</v>
      </c>
      <c r="AB56" s="6">
        <f t="shared" si="13"/>
        <v>2.5287500000000001</v>
      </c>
      <c r="AC56" s="6">
        <f t="shared" si="12"/>
        <v>2.6810416666666668</v>
      </c>
      <c r="AD56" s="6">
        <f t="shared" si="12"/>
        <v>2.4186952380952382</v>
      </c>
      <c r="AE56" s="6">
        <f t="shared" si="12"/>
        <v>2.0338888888888889</v>
      </c>
      <c r="AF56" s="6">
        <f t="shared" si="12"/>
        <v>2.1766931216931216</v>
      </c>
      <c r="AG56" s="4"/>
    </row>
    <row r="57" spans="2:33" x14ac:dyDescent="0.25">
      <c r="B57" s="24">
        <v>50</v>
      </c>
      <c r="C57" s="25">
        <v>0.3543</v>
      </c>
      <c r="D57" s="25">
        <f>'[1]50'!$D$74</f>
        <v>0.3</v>
      </c>
      <c r="E57" s="25">
        <f>'[1]50'!$F$74</f>
        <v>0.85</v>
      </c>
      <c r="F57" s="25">
        <f>'[1]50'!$G$74</f>
        <v>2.39</v>
      </c>
      <c r="S57" s="2"/>
      <c r="T57" s="5"/>
      <c r="U57" s="6">
        <f t="shared" si="12"/>
        <v>1.7565357142857143</v>
      </c>
      <c r="V57" s="6">
        <f t="shared" si="12"/>
        <v>1.8543888888888891</v>
      </c>
      <c r="W57" s="6">
        <f t="shared" si="12"/>
        <v>1.9800833333333334</v>
      </c>
      <c r="X57" s="6">
        <f t="shared" si="12"/>
        <v>1.9583888888888892</v>
      </c>
      <c r="Y57" s="6">
        <f t="shared" si="12"/>
        <v>1.9388333333333336</v>
      </c>
      <c r="Z57" s="6">
        <f t="shared" si="12"/>
        <v>1.9981944444444446</v>
      </c>
      <c r="AA57" s="6">
        <f t="shared" ref="AA57:AB57" si="14">AA51</f>
        <v>2.1722222222222225</v>
      </c>
      <c r="AB57" s="6">
        <f t="shared" si="14"/>
        <v>1.9950000000000001</v>
      </c>
      <c r="AC57" s="6">
        <f t="shared" si="12"/>
        <v>2.2458253968253969</v>
      </c>
      <c r="AD57" s="6">
        <f t="shared" si="12"/>
        <v>2.0747222222222219</v>
      </c>
      <c r="AE57" s="6">
        <f t="shared" si="12"/>
        <v>1.9684920634920635</v>
      </c>
      <c r="AF57" s="6">
        <f t="shared" si="12"/>
        <v>1.9482222222222223</v>
      </c>
      <c r="AG57" s="4"/>
    </row>
    <row r="58" spans="2:33" x14ac:dyDescent="0.25">
      <c r="B58" s="26">
        <v>51</v>
      </c>
      <c r="C58" s="23">
        <v>0.3543</v>
      </c>
      <c r="D58" s="23">
        <f>'[1]51'!$D$74</f>
        <v>0.3</v>
      </c>
      <c r="E58" s="23">
        <f>'[1]51'!$F$74</f>
        <v>0.85</v>
      </c>
      <c r="F58" s="23">
        <f>'[1]51'!$G$74</f>
        <v>2.37</v>
      </c>
      <c r="S58" s="2"/>
      <c r="T58" s="7" t="str">
        <f>T52</f>
        <v>Promedio 2014 - 2019</v>
      </c>
      <c r="U58" s="11">
        <f t="shared" si="12"/>
        <v>2.0981803571428572</v>
      </c>
      <c r="V58" s="11">
        <f t="shared" si="12"/>
        <v>2.0573888888888887</v>
      </c>
      <c r="W58" s="11">
        <f t="shared" si="12"/>
        <v>2.0320014880952382</v>
      </c>
      <c r="X58" s="11">
        <f t="shared" si="12"/>
        <v>2.1818068452380954</v>
      </c>
      <c r="Y58" s="11">
        <f t="shared" si="12"/>
        <v>2.0486269841269844</v>
      </c>
      <c r="Z58" s="11">
        <f t="shared" si="12"/>
        <v>2.0618506944444448</v>
      </c>
      <c r="AA58" s="11">
        <f t="shared" ref="AA58:AB58" si="15">AA52</f>
        <v>2.2548472222222222</v>
      </c>
      <c r="AB58" s="11">
        <f t="shared" si="15"/>
        <v>2.3176562500000002</v>
      </c>
      <c r="AC58" s="11">
        <f t="shared" si="12"/>
        <v>2.4125466269841271</v>
      </c>
      <c r="AD58" s="11">
        <f t="shared" si="12"/>
        <v>2.2325557539682537</v>
      </c>
      <c r="AE58" s="11">
        <f t="shared" si="12"/>
        <v>1.9977465277777777</v>
      </c>
      <c r="AF58" s="11">
        <f t="shared" si="12"/>
        <v>2.0663561177248679</v>
      </c>
      <c r="AG58" s="4"/>
    </row>
    <row r="59" spans="2:33" x14ac:dyDescent="0.25">
      <c r="B59" s="24">
        <v>52</v>
      </c>
      <c r="C59" s="25">
        <v>0.3543</v>
      </c>
      <c r="D59" s="25">
        <f>'[1]52'!$D$74</f>
        <v>0.35</v>
      </c>
      <c r="E59" s="25">
        <f>'[1]52'!$F$74</f>
        <v>0.85</v>
      </c>
      <c r="F59" s="25">
        <f>'[1]52'!$G$74</f>
        <v>2.37</v>
      </c>
      <c r="S59" s="2"/>
      <c r="T59" s="5">
        <v>2020</v>
      </c>
      <c r="U59" s="12">
        <f>AVERAGE(F8:F12)</f>
        <v>2.5819999999999999</v>
      </c>
      <c r="V59" s="12">
        <f>AVERAGE(F13:F17)</f>
        <v>2.4160000000000004</v>
      </c>
      <c r="W59" s="12">
        <f>AVERAGE(F17:F20)</f>
        <v>2.37</v>
      </c>
      <c r="X59" s="12">
        <f>AVERAGE(F21:F25)</f>
        <v>3.16</v>
      </c>
      <c r="Y59" s="12">
        <f>AVERAGE(F26:F29)</f>
        <v>3.1399999999999997</v>
      </c>
      <c r="Z59" s="12">
        <f>AVERAGE(F30:F33)</f>
        <v>3.2174999999999998</v>
      </c>
      <c r="AA59" s="12">
        <f>AVERAGE(F34:F38)</f>
        <v>2.8679999999999999</v>
      </c>
      <c r="AB59" s="12">
        <f>AVERAGE(F39:F42)</f>
        <v>2.9424999999999999</v>
      </c>
      <c r="AC59" s="12">
        <f>AVERAGE(F43:F46)</f>
        <v>2.7974999999999999</v>
      </c>
      <c r="AD59" s="12">
        <f>AVERAGE(F47:F51)</f>
        <v>2.7080000000000002</v>
      </c>
      <c r="AE59" s="12">
        <f>AVERAGE(F52:F55)</f>
        <v>2.57</v>
      </c>
      <c r="AF59" s="12">
        <f>AVERAGE(F56:F60)</f>
        <v>2.3959999999999999</v>
      </c>
      <c r="AG59" s="4"/>
    </row>
    <row r="60" spans="2:33" x14ac:dyDescent="0.25">
      <c r="B60" s="27">
        <v>53</v>
      </c>
      <c r="C60" s="28">
        <v>0.3543</v>
      </c>
      <c r="D60" s="28">
        <f>'[1]53'!$D$74</f>
        <v>0.35</v>
      </c>
      <c r="E60" s="28">
        <f>'[1]53'!$F$74</f>
        <v>0.9</v>
      </c>
      <c r="F60" s="28">
        <f>'[1]53'!$G$74</f>
        <v>2.35</v>
      </c>
    </row>
    <row r="61" spans="2:33" ht="15.75" thickBot="1" x14ac:dyDescent="0.3"/>
    <row r="62" spans="2:33" x14ac:dyDescent="0.25"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T62" s="35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</row>
    <row r="63" spans="2:33" x14ac:dyDescent="0.25">
      <c r="B63" s="36" t="s">
        <v>29</v>
      </c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T63" s="35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</row>
    <row r="64" spans="2:33" x14ac:dyDescent="0.25">
      <c r="B64" s="36" t="s">
        <v>30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  <c r="T64" s="35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</row>
    <row r="65" spans="2:32" x14ac:dyDescent="0.25">
      <c r="B65" s="3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8"/>
      <c r="T65" s="35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</row>
    <row r="66" spans="2:32" x14ac:dyDescent="0.25">
      <c r="B66" s="3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8"/>
      <c r="S66" s="35"/>
      <c r="T66" s="35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</row>
    <row r="67" spans="2:32" ht="15.75" thickBot="1" x14ac:dyDescent="0.3">
      <c r="B67" s="37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20"/>
      <c r="S67" s="35"/>
      <c r="T67" s="35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</row>
    <row r="68" spans="2:32" x14ac:dyDescent="0.25">
      <c r="S68" s="35"/>
      <c r="T68" s="35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</row>
    <row r="69" spans="2:32" x14ac:dyDescent="0.25">
      <c r="S69" s="35"/>
      <c r="T69" s="35"/>
    </row>
    <row r="70" spans="2:32" x14ac:dyDescent="0.25">
      <c r="S70" s="35"/>
      <c r="T70" s="35"/>
    </row>
    <row r="71" spans="2:32" x14ac:dyDescent="0.25">
      <c r="S71" s="35"/>
      <c r="T71" s="35"/>
    </row>
    <row r="72" spans="2:32" x14ac:dyDescent="0.25">
      <c r="S72" s="35"/>
    </row>
    <row r="73" spans="2:32" x14ac:dyDescent="0.25">
      <c r="S73" s="35"/>
    </row>
    <row r="74" spans="2:32" x14ac:dyDescent="0.25">
      <c r="S74" s="35"/>
    </row>
    <row r="75" spans="2:32" x14ac:dyDescent="0.25">
      <c r="S75" s="35"/>
    </row>
    <row r="76" spans="2:32" x14ac:dyDescent="0.25">
      <c r="S76" s="35"/>
    </row>
    <row r="77" spans="2:32" x14ac:dyDescent="0.25">
      <c r="S77" s="35"/>
    </row>
    <row r="78" spans="2:32" x14ac:dyDescent="0.25">
      <c r="S78" s="35"/>
    </row>
    <row r="79" spans="2:32" x14ac:dyDescent="0.25">
      <c r="S79" s="35"/>
    </row>
    <row r="80" spans="2:32" x14ac:dyDescent="0.25">
      <c r="S80" s="35"/>
    </row>
    <row r="81" spans="19:19" x14ac:dyDescent="0.25">
      <c r="S81" s="35"/>
    </row>
    <row r="82" spans="19:19" x14ac:dyDescent="0.25">
      <c r="S82" s="35"/>
    </row>
  </sheetData>
  <mergeCells count="4">
    <mergeCell ref="A1:L1"/>
    <mergeCell ref="A3:L3"/>
    <mergeCell ref="B6:B7"/>
    <mergeCell ref="C7:F7"/>
  </mergeCells>
  <printOptions horizontalCentered="1"/>
  <pageMargins left="0.31496062992125984" right="0.31496062992125984" top="0.31496062992125984" bottom="0.31496062992125984" header="0" footer="0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Bróculi fresco</vt:lpstr>
      <vt:lpstr>'Bróculi fresco'!Área_de_impresión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Jesús Santos Moratinos</cp:lastModifiedBy>
  <cp:lastPrinted>2020-05-19T09:42:13Z</cp:lastPrinted>
  <dcterms:created xsi:type="dcterms:W3CDTF">2020-02-25T07:23:09Z</dcterms:created>
  <dcterms:modified xsi:type="dcterms:W3CDTF">2021-01-19T09:01:49Z</dcterms:modified>
</cp:coreProperties>
</file>