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T63" i="4" l="1"/>
  <c r="AD59" i="4" l="1"/>
  <c r="AD38" i="4"/>
  <c r="AC59" i="4" l="1"/>
  <c r="AC38" i="4" l="1"/>
  <c r="AE35" i="4" l="1"/>
  <c r="AE36" i="4"/>
  <c r="AE37" i="4"/>
  <c r="AE56" i="4"/>
  <c r="AF56" i="4"/>
  <c r="AE57" i="4"/>
  <c r="AF57" i="4"/>
  <c r="AE58" i="4"/>
  <c r="AF58" i="4"/>
  <c r="AB59" i="4" l="1"/>
  <c r="Z38" i="4" l="1"/>
  <c r="AA38" i="4"/>
  <c r="AB38" i="4"/>
  <c r="Z59" i="4"/>
  <c r="AA59" i="4"/>
  <c r="AF31" i="4" l="1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T58" i="4" l="1"/>
  <c r="AF52" i="4"/>
  <c r="AE52" i="4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X52" i="4"/>
  <c r="W52" i="4"/>
  <c r="V52" i="4"/>
  <c r="U52" i="4"/>
  <c r="AF51" i="4"/>
  <c r="AE51" i="4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X51" i="4"/>
  <c r="W51" i="4"/>
  <c r="V51" i="4"/>
  <c r="U51" i="4"/>
  <c r="AF50" i="4"/>
  <c r="AE50" i="4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X50" i="4"/>
  <c r="W50" i="4"/>
  <c r="V50" i="4"/>
  <c r="U50" i="4"/>
  <c r="AG49" i="4"/>
  <c r="AG48" i="4"/>
  <c r="AG47" i="4"/>
  <c r="AG46" i="4"/>
  <c r="AG45" i="4"/>
  <c r="AG44" i="4"/>
  <c r="T37" i="4"/>
  <c r="AD37" i="4"/>
  <c r="AC37" i="4"/>
  <c r="AD36" i="4"/>
  <c r="AC36" i="4"/>
  <c r="AD35" i="4"/>
  <c r="AC35" i="4"/>
  <c r="AG28" i="4"/>
  <c r="AG27" i="4"/>
  <c r="AG26" i="4"/>
  <c r="AG25" i="4"/>
  <c r="AG24" i="4"/>
  <c r="AG23" i="4"/>
  <c r="AG50" i="4" l="1"/>
  <c r="AG51" i="4"/>
  <c r="AG29" i="4"/>
  <c r="AG52" i="4"/>
  <c r="AG31" i="4"/>
  <c r="AG30" i="4"/>
</calcChain>
</file>

<file path=xl/sharedStrings.xml><?xml version="1.0" encoding="utf-8"?>
<sst xmlns="http://schemas.openxmlformats.org/spreadsheetml/2006/main" count="76" uniqueCount="34">
  <si>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</si>
  <si>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</si>
  <si>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</si>
  <si>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</si>
  <si>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</si>
  <si>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</si>
  <si>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</si>
  <si>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</si>
  <si>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</si>
  <si>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</si>
  <si>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</si>
  <si>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</si>
  <si>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</si>
  <si>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</si>
  <si>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</si>
  <si>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</si>
  <si>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</si>
  <si>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</si>
  <si>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</si>
  <si>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</si>
  <si>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</si>
  <si>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</si>
  <si>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</si>
  <si>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</si>
  <si>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</si>
  <si>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INICIO DE CAMPAÑA 2020</t>
  </si>
  <si>
    <t>Alubia pocha. Precios Percibidos Agricultor. €/kg</t>
  </si>
  <si>
    <t>Alubia pocha. Precios Pagados Consumidor €/kg</t>
  </si>
  <si>
    <t>Desde la semana 36 se tiene en cuenta el coste de producción al aire libre.</t>
  </si>
  <si>
    <t>FIN DE CAMPAÑA 2020</t>
  </si>
  <si>
    <t>Durante esta campaña, el precio percibido por el agricultor, se ha encontrado un 51,9% de media por encima del coste de producción soportado por el agricultor.</t>
  </si>
  <si>
    <t xml:space="preserve">El coste medio de producción de alubia pocha en La Rioja en el año 2019 se ha calculado en 205,60 €/100 kg para un rendimiento medio de </t>
  </si>
  <si>
    <t>HORTALIZAS. Alubia pocha</t>
  </si>
  <si>
    <t>13.000 kg/ha en invernadero (mata alta) y de 246,64 €/100 kg para un rendimiento de 6.000 kg/ha al aire libre (mata baja) (Rendimiento medio en 2019 en La Rioja).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</si>
</sst>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pocha'!$U$35:$AF$35</c:f>
              <c:numCache>
                <c:formatCode>0.00</c:formatCode>
                <c:ptCount val="12"/>
                <c:pt idx="5">
                  <c:v>3.6</c:v>
                </c:pt>
                <c:pt idx="6">
                  <c:v>3.375</c:v>
                </c:pt>
                <c:pt idx="7">
                  <c:v>3.75</c:v>
                </c:pt>
                <c:pt idx="8">
                  <c:v>3.375</c:v>
                </c:pt>
                <c:pt idx="9">
                  <c:v>3</c:v>
                </c:pt>
                <c:pt idx="10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pocha'!$U$36:$AF$36</c:f>
              <c:numCache>
                <c:formatCode>0.00</c:formatCode>
                <c:ptCount val="12"/>
                <c:pt idx="5">
                  <c:v>2.9166666666666665</c:v>
                </c:pt>
                <c:pt idx="6">
                  <c:v>2.5625</c:v>
                </c:pt>
                <c:pt idx="7">
                  <c:v>2.5625</c:v>
                </c:pt>
                <c:pt idx="8">
                  <c:v>2.25</c:v>
                </c:pt>
                <c:pt idx="9">
                  <c:v>2.0750000000000002</c:v>
                </c:pt>
                <c:pt idx="10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01952"/>
        <c:axId val="90303488"/>
      </c:areaChart>
      <c:lineChart>
        <c:grouping val="standard"/>
        <c:varyColors val="0"/>
        <c:ser>
          <c:idx val="2"/>
          <c:order val="2"/>
          <c:tx>
            <c:strRef>
              <c:f>'Alubia pocha'!$T$37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pocha'!$U$37:$AF$37</c:f>
              <c:numCache>
                <c:formatCode>0.00</c:formatCode>
                <c:ptCount val="12"/>
                <c:pt idx="5">
                  <c:v>3.1533333333333333</c:v>
                </c:pt>
                <c:pt idx="6">
                  <c:v>2.8598611111111114</c:v>
                </c:pt>
                <c:pt idx="7">
                  <c:v>2.8719444444444444</c:v>
                </c:pt>
                <c:pt idx="8">
                  <c:v>2.763611111111111</c:v>
                </c:pt>
                <c:pt idx="9">
                  <c:v>2.6958333333333333</c:v>
                </c:pt>
                <c:pt idx="10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pocha'!$U$38:$AF$38</c:f>
              <c:numCache>
                <c:formatCode>0.00</c:formatCode>
                <c:ptCount val="12"/>
                <c:pt idx="5">
                  <c:v>3.6375000000000002</c:v>
                </c:pt>
                <c:pt idx="6">
                  <c:v>3.3</c:v>
                </c:pt>
                <c:pt idx="7">
                  <c:v>3.4249999999999998</c:v>
                </c:pt>
                <c:pt idx="8">
                  <c:v>2.875</c:v>
                </c:pt>
                <c:pt idx="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55424"/>
        <c:axId val="90056960"/>
      </c:lineChart>
      <c:catAx>
        <c:axId val="903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30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3034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301952"/>
        <c:crosses val="autoZero"/>
        <c:crossBetween val="midCat"/>
      </c:valAx>
      <c:catAx>
        <c:axId val="9005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56960"/>
        <c:crosses val="autoZero"/>
        <c:auto val="0"/>
        <c:lblAlgn val="ctr"/>
        <c:lblOffset val="100"/>
        <c:noMultiLvlLbl val="0"/>
      </c:catAx>
      <c:valAx>
        <c:axId val="9005696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0554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pocha'!$U$56:$AF$56</c:f>
              <c:numCache>
                <c:formatCode>0.00</c:formatCode>
                <c:ptCount val="12"/>
                <c:pt idx="5">
                  <c:v>6.7801250000000008</c:v>
                </c:pt>
                <c:pt idx="6">
                  <c:v>6.0975416666666673</c:v>
                </c:pt>
                <c:pt idx="7">
                  <c:v>5.977875</c:v>
                </c:pt>
                <c:pt idx="8">
                  <c:v>5.8593253968253967</c:v>
                </c:pt>
                <c:pt idx="9">
                  <c:v>5.9722499999999998</c:v>
                </c:pt>
                <c:pt idx="10">
                  <c:v>6.35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pocha'!$U$57:$AF$57</c:f>
              <c:numCache>
                <c:formatCode>0.00</c:formatCode>
                <c:ptCount val="12"/>
                <c:pt idx="5">
                  <c:v>6.7801250000000008</c:v>
                </c:pt>
                <c:pt idx="6">
                  <c:v>5.3737083333333331</c:v>
                </c:pt>
                <c:pt idx="7">
                  <c:v>5.0563660714285712</c:v>
                </c:pt>
                <c:pt idx="8">
                  <c:v>4.6630059523809519</c:v>
                </c:pt>
                <c:pt idx="9">
                  <c:v>4.8301934523809527</c:v>
                </c:pt>
                <c:pt idx="10">
                  <c:v>5.149</c:v>
                </c:pt>
                <c:pt idx="11">
                  <c:v>5.9625000000000004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11360"/>
        <c:axId val="90117632"/>
      </c:areaChart>
      <c:lineChart>
        <c:grouping val="standard"/>
        <c:varyColors val="0"/>
        <c:ser>
          <c:idx val="2"/>
          <c:order val="2"/>
          <c:tx>
            <c:strRef>
              <c:f>'Alubia pocha'!$T$58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pocha'!$U$58:$AF$58</c:f>
              <c:numCache>
                <c:formatCode>0.00</c:formatCode>
                <c:ptCount val="12"/>
                <c:pt idx="5">
                  <c:v>6.7801250000000008</c:v>
                </c:pt>
                <c:pt idx="6">
                  <c:v>5.6795416666666663</c:v>
                </c:pt>
                <c:pt idx="7">
                  <c:v>5.5715493551587301</c:v>
                </c:pt>
                <c:pt idx="8">
                  <c:v>5.1759887896825392</c:v>
                </c:pt>
                <c:pt idx="9">
                  <c:v>5.4484223214285716</c:v>
                </c:pt>
                <c:pt idx="10">
                  <c:v>5.8954999999999993</c:v>
                </c:pt>
                <c:pt idx="11">
                  <c:v>6.4812500000000002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pocha'!$U$59:$AF$59</c:f>
              <c:numCache>
                <c:formatCode>0.00</c:formatCode>
                <c:ptCount val="12"/>
                <c:pt idx="5">
                  <c:v>7.05</c:v>
                </c:pt>
                <c:pt idx="6">
                  <c:v>7.12</c:v>
                </c:pt>
                <c:pt idx="7">
                  <c:v>7.39</c:v>
                </c:pt>
                <c:pt idx="8">
                  <c:v>7.0124999999999993</c:v>
                </c:pt>
                <c:pt idx="9">
                  <c:v>7.0375000000000005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9552"/>
        <c:axId val="90129536"/>
      </c:lineChart>
      <c:catAx>
        <c:axId val="901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117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1176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111360"/>
        <c:crosses val="autoZero"/>
        <c:crossBetween val="midCat"/>
      </c:valAx>
      <c:catAx>
        <c:axId val="90119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29536"/>
        <c:crosses val="autoZero"/>
        <c:auto val="0"/>
        <c:lblAlgn val="ctr"/>
        <c:lblOffset val="100"/>
        <c:noMultiLvlLbl val="0"/>
      </c:catAx>
      <c:valAx>
        <c:axId val="901295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1195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pocha'!$C$8:$C$60</c:f>
              <c:numCache>
                <c:formatCode>#,##0.00</c:formatCode>
                <c:ptCount val="53"/>
                <c:pt idx="22">
                  <c:v>2.056</c:v>
                </c:pt>
                <c:pt idx="23">
                  <c:v>2.056</c:v>
                </c:pt>
                <c:pt idx="24">
                  <c:v>2.056</c:v>
                </c:pt>
                <c:pt idx="25">
                  <c:v>2.056</c:v>
                </c:pt>
                <c:pt idx="26">
                  <c:v>2.056</c:v>
                </c:pt>
                <c:pt idx="27">
                  <c:v>2.056</c:v>
                </c:pt>
                <c:pt idx="28">
                  <c:v>2.056</c:v>
                </c:pt>
                <c:pt idx="29">
                  <c:v>2.056</c:v>
                </c:pt>
                <c:pt idx="30">
                  <c:v>2.056</c:v>
                </c:pt>
                <c:pt idx="31">
                  <c:v>2.056</c:v>
                </c:pt>
                <c:pt idx="32">
                  <c:v>2.056</c:v>
                </c:pt>
                <c:pt idx="33">
                  <c:v>2.056</c:v>
                </c:pt>
                <c:pt idx="34">
                  <c:v>2.056</c:v>
                </c:pt>
                <c:pt idx="35">
                  <c:v>2.4664000000000001</c:v>
                </c:pt>
                <c:pt idx="36">
                  <c:v>2.4664000000000001</c:v>
                </c:pt>
                <c:pt idx="37">
                  <c:v>2.4664000000000001</c:v>
                </c:pt>
                <c:pt idx="38">
                  <c:v>2.4664000000000001</c:v>
                </c:pt>
                <c:pt idx="39">
                  <c:v>2.4664000000000001</c:v>
                </c:pt>
                <c:pt idx="40">
                  <c:v>2.4664000000000001</c:v>
                </c:pt>
                <c:pt idx="41">
                  <c:v>2.4664000000000001</c:v>
                </c:pt>
                <c:pt idx="42">
                  <c:v>2.4664000000000001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'Alubia pocha'!$D$6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pocha'!$D$8:$D$60</c:f>
              <c:numCache>
                <c:formatCode>#,##0.00</c:formatCode>
                <c:ptCount val="53"/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3.3</c:v>
                </c:pt>
                <c:pt idx="26">
                  <c:v>3.3</c:v>
                </c:pt>
                <c:pt idx="27">
                  <c:v>3.3</c:v>
                </c:pt>
                <c:pt idx="28">
                  <c:v>3.3</c:v>
                </c:pt>
                <c:pt idx="29">
                  <c:v>3.3</c:v>
                </c:pt>
                <c:pt idx="30">
                  <c:v>3.3</c:v>
                </c:pt>
                <c:pt idx="31">
                  <c:v>3.3</c:v>
                </c:pt>
                <c:pt idx="32">
                  <c:v>3.4</c:v>
                </c:pt>
                <c:pt idx="33">
                  <c:v>3.4</c:v>
                </c:pt>
                <c:pt idx="34">
                  <c:v>3.6</c:v>
                </c:pt>
                <c:pt idx="35">
                  <c:v>2.75</c:v>
                </c:pt>
                <c:pt idx="36">
                  <c:v>2.75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'Alubia pocha'!$F$6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pocha'!$F$8:$F$60</c:f>
              <c:numCache>
                <c:formatCode>#,##0.00</c:formatCode>
                <c:ptCount val="53"/>
                <c:pt idx="23">
                  <c:v>6.5</c:v>
                </c:pt>
                <c:pt idx="24">
                  <c:v>7.4</c:v>
                </c:pt>
                <c:pt idx="25">
                  <c:v>7.25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7.2</c:v>
                </c:pt>
                <c:pt idx="30">
                  <c:v>7.2</c:v>
                </c:pt>
                <c:pt idx="31">
                  <c:v>7.2</c:v>
                </c:pt>
                <c:pt idx="32">
                  <c:v>7.4</c:v>
                </c:pt>
                <c:pt idx="33">
                  <c:v>7.4</c:v>
                </c:pt>
                <c:pt idx="34">
                  <c:v>7.56</c:v>
                </c:pt>
                <c:pt idx="35">
                  <c:v>7.36</c:v>
                </c:pt>
                <c:pt idx="36">
                  <c:v>6.77</c:v>
                </c:pt>
                <c:pt idx="37">
                  <c:v>6.93</c:v>
                </c:pt>
                <c:pt idx="38">
                  <c:v>6.99</c:v>
                </c:pt>
                <c:pt idx="39">
                  <c:v>7.1</c:v>
                </c:pt>
                <c:pt idx="40">
                  <c:v>6.98</c:v>
                </c:pt>
                <c:pt idx="41">
                  <c:v>6.98</c:v>
                </c:pt>
                <c:pt idx="42">
                  <c:v>7.09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0512"/>
        <c:axId val="91100672"/>
      </c:lineChart>
      <c:catAx>
        <c:axId val="90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100672"/>
        <c:crosses val="autoZero"/>
        <c:auto val="1"/>
        <c:lblAlgn val="ctr"/>
        <c:lblOffset val="100"/>
        <c:noMultiLvlLbl val="0"/>
      </c:catAx>
      <c:valAx>
        <c:axId val="9110067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1605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5">
          <cell r="D85">
            <v>3.75</v>
          </cell>
          <cell r="F85">
            <v>4.0999999999999996</v>
          </cell>
        </row>
      </sheetData>
      <sheetData sheetId="23">
        <row r="85">
          <cell r="D85">
            <v>3.75</v>
          </cell>
          <cell r="F85">
            <v>4.0999999999999996</v>
          </cell>
          <cell r="G85">
            <v>6.5</v>
          </cell>
        </row>
      </sheetData>
      <sheetData sheetId="24">
        <row r="85">
          <cell r="D85">
            <v>3.75</v>
          </cell>
          <cell r="F85">
            <v>4.0999999999999996</v>
          </cell>
          <cell r="G85">
            <v>7.4</v>
          </cell>
        </row>
      </sheetData>
      <sheetData sheetId="25">
        <row r="85">
          <cell r="D85">
            <v>3.3</v>
          </cell>
          <cell r="F85">
            <v>3.65</v>
          </cell>
          <cell r="G85">
            <v>7.25</v>
          </cell>
        </row>
      </sheetData>
      <sheetData sheetId="26">
        <row r="85">
          <cell r="D85">
            <v>3.3</v>
          </cell>
          <cell r="F85">
            <v>3.65</v>
          </cell>
          <cell r="G85">
            <v>7</v>
          </cell>
        </row>
      </sheetData>
      <sheetData sheetId="27">
        <row r="85">
          <cell r="D85">
            <v>3.3</v>
          </cell>
          <cell r="F85">
            <v>3.65</v>
          </cell>
          <cell r="G85">
            <v>7</v>
          </cell>
        </row>
      </sheetData>
      <sheetData sheetId="28">
        <row r="85">
          <cell r="D85">
            <v>3.3</v>
          </cell>
          <cell r="F85">
            <v>3.65</v>
          </cell>
          <cell r="G85">
            <v>7.2</v>
          </cell>
        </row>
      </sheetData>
      <sheetData sheetId="29">
        <row r="85">
          <cell r="D85">
            <v>3.3</v>
          </cell>
          <cell r="F85">
            <v>3.65</v>
          </cell>
          <cell r="G85">
            <v>7.2</v>
          </cell>
        </row>
      </sheetData>
      <sheetData sheetId="30">
        <row r="85">
          <cell r="D85">
            <v>3.3</v>
          </cell>
          <cell r="F85">
            <v>3.65</v>
          </cell>
          <cell r="G85">
            <v>7.2</v>
          </cell>
        </row>
      </sheetData>
      <sheetData sheetId="31">
        <row r="85">
          <cell r="D85">
            <v>3.3</v>
          </cell>
          <cell r="F85">
            <v>3.65</v>
          </cell>
          <cell r="G85">
            <v>7.2</v>
          </cell>
        </row>
      </sheetData>
      <sheetData sheetId="32">
        <row r="85">
          <cell r="D85">
            <v>3.4</v>
          </cell>
          <cell r="F85">
            <v>3.75</v>
          </cell>
          <cell r="G85">
            <v>7.4</v>
          </cell>
        </row>
      </sheetData>
      <sheetData sheetId="33">
        <row r="85">
          <cell r="D85">
            <v>3.4</v>
          </cell>
          <cell r="F85">
            <v>3.75</v>
          </cell>
          <cell r="G85">
            <v>7.4</v>
          </cell>
        </row>
      </sheetData>
      <sheetData sheetId="34">
        <row r="85">
          <cell r="D85">
            <v>3.6</v>
          </cell>
          <cell r="F85">
            <v>4</v>
          </cell>
          <cell r="G85">
            <v>7.56</v>
          </cell>
        </row>
      </sheetData>
      <sheetData sheetId="35">
        <row r="85">
          <cell r="D85">
            <v>2.75</v>
          </cell>
          <cell r="F85">
            <v>3.2</v>
          </cell>
          <cell r="G85">
            <v>7.36</v>
          </cell>
        </row>
      </sheetData>
      <sheetData sheetId="36">
        <row r="85">
          <cell r="D85">
            <v>2.75</v>
          </cell>
          <cell r="F85">
            <v>3.2</v>
          </cell>
          <cell r="G85">
            <v>6.77</v>
          </cell>
        </row>
      </sheetData>
      <sheetData sheetId="37">
        <row r="85">
          <cell r="D85">
            <v>3</v>
          </cell>
          <cell r="F85">
            <v>3.4</v>
          </cell>
          <cell r="G85">
            <v>6.93</v>
          </cell>
        </row>
      </sheetData>
      <sheetData sheetId="38">
        <row r="85">
          <cell r="D85">
            <v>3</v>
          </cell>
          <cell r="F85">
            <v>3.4</v>
          </cell>
          <cell r="G85">
            <v>6.99</v>
          </cell>
        </row>
      </sheetData>
      <sheetData sheetId="39">
        <row r="85">
          <cell r="D85">
            <v>3</v>
          </cell>
          <cell r="F85">
            <v>3.4</v>
          </cell>
          <cell r="G85">
            <v>7.1</v>
          </cell>
        </row>
      </sheetData>
      <sheetData sheetId="40">
        <row r="85">
          <cell r="D85">
            <v>3</v>
          </cell>
          <cell r="F85">
            <v>3.4</v>
          </cell>
          <cell r="G85">
            <v>6.98</v>
          </cell>
        </row>
      </sheetData>
      <sheetData sheetId="41">
        <row r="85">
          <cell r="F85">
            <v>3.4</v>
          </cell>
          <cell r="G85">
            <v>6.98</v>
          </cell>
        </row>
      </sheetData>
      <sheetData sheetId="42">
        <row r="85">
          <cell r="F85" t="str">
            <v>-</v>
          </cell>
          <cell r="G85">
            <v>7.09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5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/>
      <c r="X23" s="6"/>
      <c r="Y23" s="6"/>
      <c r="Z23" s="9"/>
      <c r="AA23" s="6">
        <v>2.6799999999999997</v>
      </c>
      <c r="AB23" s="6">
        <v>2.5625</v>
      </c>
      <c r="AC23" s="6">
        <v>2.25</v>
      </c>
      <c r="AD23" s="6">
        <v>2.0750000000000002</v>
      </c>
      <c r="AE23" s="6"/>
      <c r="AF23" s="6"/>
      <c r="AG23" s="10">
        <f>AVERAGE(U23:AF23)</f>
        <v>2.3918749999999998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/>
      <c r="Z24" s="9">
        <v>3.05</v>
      </c>
      <c r="AA24" s="6">
        <v>2.7166666666666668</v>
      </c>
      <c r="AB24" s="6">
        <v>2.5666666666666669</v>
      </c>
      <c r="AC24" s="6">
        <v>2.5375000000000001</v>
      </c>
      <c r="AD24" s="6">
        <v>2.75</v>
      </c>
      <c r="AE24" s="6"/>
      <c r="AF24" s="6"/>
      <c r="AG24" s="10">
        <f t="shared" ref="AG24:AG31" si="0">AVERAGE(U24:AF24)</f>
        <v>2.7241666666666666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/>
      <c r="X25" s="6"/>
      <c r="Y25" s="6"/>
      <c r="Z25" s="9">
        <v>3</v>
      </c>
      <c r="AA25" s="6">
        <v>2.875</v>
      </c>
      <c r="AB25" s="6">
        <v>2.75</v>
      </c>
      <c r="AC25" s="6">
        <v>2.54</v>
      </c>
      <c r="AD25" s="6">
        <v>3</v>
      </c>
      <c r="AE25" s="6"/>
      <c r="AF25" s="6"/>
      <c r="AG25" s="10">
        <f t="shared" si="0"/>
        <v>2.8329999999999997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/>
      <c r="W26" s="6"/>
      <c r="X26" s="6"/>
      <c r="Y26" s="6"/>
      <c r="Z26" s="9">
        <v>3.2</v>
      </c>
      <c r="AA26" s="6">
        <v>2.95</v>
      </c>
      <c r="AB26" s="6">
        <v>2.8125</v>
      </c>
      <c r="AC26" s="6">
        <v>2.9166666666666665</v>
      </c>
      <c r="AD26" s="6">
        <v>2.6625000000000001</v>
      </c>
      <c r="AE26" s="6">
        <v>2.5</v>
      </c>
      <c r="AF26" s="6"/>
      <c r="AG26" s="10">
        <f t="shared" si="0"/>
        <v>2.8402777777777772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/>
      <c r="Y27" s="6"/>
      <c r="Z27" s="9">
        <v>2.9166666666666665</v>
      </c>
      <c r="AA27" s="6">
        <v>2.5625</v>
      </c>
      <c r="AB27" s="6">
        <v>2.79</v>
      </c>
      <c r="AC27" s="6">
        <v>2.9624999999999999</v>
      </c>
      <c r="AD27" s="6">
        <v>3</v>
      </c>
      <c r="AE27" s="6"/>
      <c r="AF27" s="6"/>
      <c r="AG27" s="10">
        <f t="shared" si="0"/>
        <v>2.8463333333333334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2019</v>
      </c>
      <c r="U28" s="6"/>
      <c r="V28" s="6"/>
      <c r="W28" s="6"/>
      <c r="X28" s="6"/>
      <c r="Y28" s="6"/>
      <c r="Z28" s="9">
        <v>3.6</v>
      </c>
      <c r="AA28" s="6">
        <v>3.375</v>
      </c>
      <c r="AB28" s="6">
        <v>3.75</v>
      </c>
      <c r="AC28" s="6">
        <v>3.375</v>
      </c>
      <c r="AD28" s="6">
        <v>2.6875</v>
      </c>
      <c r="AE28" s="6"/>
      <c r="AF28" s="6"/>
      <c r="AG28" s="10">
        <f t="shared" si="0"/>
        <v>3.3575000000000004</v>
      </c>
    </row>
    <row r="29" spans="2:33" x14ac:dyDescent="0.25">
      <c r="B29" s="24">
        <v>22</v>
      </c>
      <c r="C29" s="25"/>
      <c r="D29" s="25"/>
      <c r="E29" s="25" t="s">
        <v>25</v>
      </c>
      <c r="F29" s="25"/>
      <c r="S29" s="2"/>
      <c r="T29" s="5" t="s">
        <v>5</v>
      </c>
      <c r="U29" s="6">
        <f>MAX(U23:U28)</f>
        <v>0</v>
      </c>
      <c r="V29" s="6">
        <f t="shared" ref="V29:AF29" si="1">MAX(V23:V28)</f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3.6</v>
      </c>
      <c r="AA29" s="6">
        <f t="shared" si="1"/>
        <v>3.375</v>
      </c>
      <c r="AB29" s="6">
        <f t="shared" si="1"/>
        <v>3.75</v>
      </c>
      <c r="AC29" s="6">
        <f t="shared" si="1"/>
        <v>3.375</v>
      </c>
      <c r="AD29" s="6">
        <f t="shared" si="1"/>
        <v>3</v>
      </c>
      <c r="AE29" s="6">
        <f t="shared" si="1"/>
        <v>2.5</v>
      </c>
      <c r="AF29" s="6">
        <f t="shared" si="1"/>
        <v>0</v>
      </c>
      <c r="AG29" s="10">
        <f t="shared" si="0"/>
        <v>1.6333333333333335</v>
      </c>
    </row>
    <row r="30" spans="2:33" x14ac:dyDescent="0.25">
      <c r="B30" s="26">
        <v>23</v>
      </c>
      <c r="C30" s="23">
        <v>2.056</v>
      </c>
      <c r="D30" s="23">
        <f>'[1]23'!$D$85</f>
        <v>3.75</v>
      </c>
      <c r="E30" s="23">
        <f>'[1]23'!$F$85</f>
        <v>4.0999999999999996</v>
      </c>
      <c r="F30" s="23"/>
      <c r="S30" s="2"/>
      <c r="T30" s="5" t="s">
        <v>6</v>
      </c>
      <c r="U30" s="6">
        <f>MIN(U23:U28)</f>
        <v>0</v>
      </c>
      <c r="V30" s="6">
        <f t="shared" ref="V30:AF30" si="2">MIN(V23:V28)</f>
        <v>0</v>
      </c>
      <c r="W30" s="6">
        <f t="shared" si="2"/>
        <v>0</v>
      </c>
      <c r="X30" s="6">
        <f t="shared" si="2"/>
        <v>0</v>
      </c>
      <c r="Y30" s="6">
        <f t="shared" si="2"/>
        <v>0</v>
      </c>
      <c r="Z30" s="6">
        <f t="shared" si="2"/>
        <v>2.9166666666666665</v>
      </c>
      <c r="AA30" s="6">
        <f t="shared" si="2"/>
        <v>2.5625</v>
      </c>
      <c r="AB30" s="6">
        <f t="shared" si="2"/>
        <v>2.5625</v>
      </c>
      <c r="AC30" s="6">
        <f t="shared" si="2"/>
        <v>2.25</v>
      </c>
      <c r="AD30" s="6">
        <f t="shared" si="2"/>
        <v>2.0750000000000002</v>
      </c>
      <c r="AE30" s="6">
        <f t="shared" si="2"/>
        <v>2.5</v>
      </c>
      <c r="AF30" s="6">
        <f t="shared" si="2"/>
        <v>0</v>
      </c>
      <c r="AG30" s="10">
        <f t="shared" si="0"/>
        <v>1.2388888888888889</v>
      </c>
    </row>
    <row r="31" spans="2:33" x14ac:dyDescent="0.25">
      <c r="B31" s="24">
        <v>24</v>
      </c>
      <c r="C31" s="25">
        <v>2.056</v>
      </c>
      <c r="D31" s="25">
        <f>'[1]24'!$D$85</f>
        <v>3.75</v>
      </c>
      <c r="E31" s="25">
        <f>'[1]24'!$F$85</f>
        <v>4.0999999999999996</v>
      </c>
      <c r="F31" s="25">
        <f>'[1]24'!$G$85</f>
        <v>6.5</v>
      </c>
      <c r="S31" s="2"/>
      <c r="T31" s="5" t="s">
        <v>7</v>
      </c>
      <c r="U31" s="6" t="e">
        <f>AVERAGE(U23:U28)</f>
        <v>#DIV/0!</v>
      </c>
      <c r="V31" s="6" t="e">
        <f t="shared" ref="V31:AF31" si="3">AVERAGE(V23:V28)</f>
        <v>#DIV/0!</v>
      </c>
      <c r="W31" s="6" t="e">
        <f t="shared" si="3"/>
        <v>#DIV/0!</v>
      </c>
      <c r="X31" s="6" t="e">
        <f t="shared" si="3"/>
        <v>#DIV/0!</v>
      </c>
      <c r="Y31" s="6" t="e">
        <f t="shared" si="3"/>
        <v>#DIV/0!</v>
      </c>
      <c r="Z31" s="6">
        <f t="shared" si="3"/>
        <v>3.1533333333333333</v>
      </c>
      <c r="AA31" s="6">
        <f t="shared" si="3"/>
        <v>2.8598611111111114</v>
      </c>
      <c r="AB31" s="6">
        <f t="shared" si="3"/>
        <v>2.8719444444444444</v>
      </c>
      <c r="AC31" s="6">
        <f t="shared" si="3"/>
        <v>2.763611111111111</v>
      </c>
      <c r="AD31" s="6">
        <f t="shared" si="3"/>
        <v>2.6958333333333333</v>
      </c>
      <c r="AE31" s="6">
        <f t="shared" si="3"/>
        <v>2.5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2.056</v>
      </c>
      <c r="D32" s="23">
        <f>'[1]25'!$D$85</f>
        <v>3.75</v>
      </c>
      <c r="E32" s="23">
        <f>'[1]25'!$F$85</f>
        <v>4.0999999999999996</v>
      </c>
      <c r="F32" s="23">
        <f>'[1]25'!$G$85</f>
        <v>7.4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2.056</v>
      </c>
      <c r="D33" s="25">
        <f>'[1]26'!$D$85</f>
        <v>3.3</v>
      </c>
      <c r="E33" s="25">
        <f>'[1]26'!$F$85</f>
        <v>3.65</v>
      </c>
      <c r="F33" s="25">
        <f>'[1]26'!$G$85</f>
        <v>7.25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2.056</v>
      </c>
      <c r="D34" s="23">
        <f>'[1]27'!$D$85</f>
        <v>3.3</v>
      </c>
      <c r="E34" s="23">
        <f>'[1]27'!$F$85</f>
        <v>3.65</v>
      </c>
      <c r="F34" s="23">
        <f>'[1]27'!$G$85</f>
        <v>7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2.056</v>
      </c>
      <c r="D35" s="25">
        <f>'[1]28'!$D$85</f>
        <v>3.3</v>
      </c>
      <c r="E35" s="25">
        <f>'[1]28'!$F$85</f>
        <v>3.65</v>
      </c>
      <c r="F35" s="25">
        <f>'[1]28'!$G$85</f>
        <v>7</v>
      </c>
      <c r="S35" s="2"/>
      <c r="T35" s="5" t="s">
        <v>8</v>
      </c>
      <c r="U35" s="6"/>
      <c r="V35" s="6"/>
      <c r="W35" s="6"/>
      <c r="X35" s="6"/>
      <c r="Y35" s="6"/>
      <c r="Z35" s="6">
        <f t="shared" ref="Z35:AB35" si="4">Z29</f>
        <v>3.6</v>
      </c>
      <c r="AA35" s="6">
        <f t="shared" si="4"/>
        <v>3.375</v>
      </c>
      <c r="AB35" s="6">
        <f t="shared" si="4"/>
        <v>3.75</v>
      </c>
      <c r="AC35" s="6">
        <f t="shared" ref="AC35:AD37" si="5">AC29</f>
        <v>3.375</v>
      </c>
      <c r="AD35" s="6">
        <f t="shared" si="5"/>
        <v>3</v>
      </c>
      <c r="AE35" s="6">
        <f t="shared" ref="AE35" si="6">AE29</f>
        <v>2.5</v>
      </c>
      <c r="AF35" s="6"/>
      <c r="AG35" s="4"/>
    </row>
    <row r="36" spans="2:33" x14ac:dyDescent="0.25">
      <c r="B36" s="26">
        <v>29</v>
      </c>
      <c r="C36" s="23">
        <v>2.056</v>
      </c>
      <c r="D36" s="23">
        <f>'[1]29'!$D$85</f>
        <v>3.3</v>
      </c>
      <c r="E36" s="23">
        <f>'[1]29'!$F$85</f>
        <v>3.65</v>
      </c>
      <c r="F36" s="23">
        <f>'[1]29'!$G$85</f>
        <v>7.2</v>
      </c>
      <c r="S36" s="2"/>
      <c r="T36" s="5"/>
      <c r="U36" s="6"/>
      <c r="V36" s="6"/>
      <c r="W36" s="6"/>
      <c r="X36" s="6"/>
      <c r="Y36" s="6"/>
      <c r="Z36" s="6">
        <f t="shared" ref="Z36:AB36" si="7">Z30</f>
        <v>2.9166666666666665</v>
      </c>
      <c r="AA36" s="6">
        <f t="shared" si="7"/>
        <v>2.5625</v>
      </c>
      <c r="AB36" s="6">
        <f t="shared" si="7"/>
        <v>2.5625</v>
      </c>
      <c r="AC36" s="6">
        <f t="shared" si="5"/>
        <v>2.25</v>
      </c>
      <c r="AD36" s="6">
        <f t="shared" si="5"/>
        <v>2.0750000000000002</v>
      </c>
      <c r="AE36" s="6">
        <f t="shared" ref="AE36" si="8">AE30</f>
        <v>2.5</v>
      </c>
      <c r="AF36" s="6"/>
      <c r="AG36" s="4"/>
    </row>
    <row r="37" spans="2:33" x14ac:dyDescent="0.25">
      <c r="B37" s="24">
        <v>30</v>
      </c>
      <c r="C37" s="25">
        <v>2.056</v>
      </c>
      <c r="D37" s="25">
        <f>'[1]30'!$D$85</f>
        <v>3.3</v>
      </c>
      <c r="E37" s="25">
        <f>'[1]30'!$F$85</f>
        <v>3.65</v>
      </c>
      <c r="F37" s="25">
        <f>'[1]30'!$G$85</f>
        <v>7.2</v>
      </c>
      <c r="S37" s="2"/>
      <c r="T37" s="7" t="str">
        <f>T31</f>
        <v>Promedio 2014 - 2019</v>
      </c>
      <c r="U37" s="11"/>
      <c r="V37" s="11"/>
      <c r="W37" s="11"/>
      <c r="X37" s="11"/>
      <c r="Y37" s="11"/>
      <c r="Z37" s="11">
        <f t="shared" ref="Z37:AB37" si="9">Z31</f>
        <v>3.1533333333333333</v>
      </c>
      <c r="AA37" s="11">
        <f t="shared" si="9"/>
        <v>2.8598611111111114</v>
      </c>
      <c r="AB37" s="11">
        <f t="shared" si="9"/>
        <v>2.8719444444444444</v>
      </c>
      <c r="AC37" s="11">
        <f t="shared" si="5"/>
        <v>2.763611111111111</v>
      </c>
      <c r="AD37" s="11">
        <f t="shared" si="5"/>
        <v>2.6958333333333333</v>
      </c>
      <c r="AE37" s="11">
        <f t="shared" ref="AE37" si="10">AE31</f>
        <v>2.5</v>
      </c>
      <c r="AF37" s="11"/>
      <c r="AG37" s="4"/>
    </row>
    <row r="38" spans="2:33" x14ac:dyDescent="0.25">
      <c r="B38" s="26">
        <v>31</v>
      </c>
      <c r="C38" s="23">
        <v>2.056</v>
      </c>
      <c r="D38" s="23">
        <f>'[1]31'!$D$85</f>
        <v>3.3</v>
      </c>
      <c r="E38" s="23">
        <f>'[1]31'!$F$85</f>
        <v>3.65</v>
      </c>
      <c r="F38" s="23">
        <f>'[1]31'!$G$85</f>
        <v>7.2</v>
      </c>
      <c r="S38" s="2"/>
      <c r="T38" s="5">
        <v>2020</v>
      </c>
      <c r="U38" s="12"/>
      <c r="V38" s="12"/>
      <c r="W38" s="12"/>
      <c r="X38" s="12"/>
      <c r="Y38" s="12"/>
      <c r="Z38" s="12">
        <f>AVERAGE(D30:D33)</f>
        <v>3.6375000000000002</v>
      </c>
      <c r="AA38" s="12">
        <f>AVERAGE(D34:D38)</f>
        <v>3.3</v>
      </c>
      <c r="AB38" s="12">
        <f>AVERAGE(D39:D42)</f>
        <v>3.4249999999999998</v>
      </c>
      <c r="AC38" s="12">
        <f>AVERAGE(D43:D46)</f>
        <v>2.875</v>
      </c>
      <c r="AD38" s="12">
        <f>AVERAGE(D47:D51)</f>
        <v>3</v>
      </c>
      <c r="AE38" s="12"/>
      <c r="AF38" s="12"/>
      <c r="AG38" s="4"/>
    </row>
    <row r="39" spans="2:33" x14ac:dyDescent="0.25">
      <c r="B39" s="24">
        <v>32</v>
      </c>
      <c r="C39" s="25">
        <v>2.056</v>
      </c>
      <c r="D39" s="25">
        <f>'[1]32'!$D$85</f>
        <v>3.3</v>
      </c>
      <c r="E39" s="25">
        <f>'[1]32'!$F$85</f>
        <v>3.65</v>
      </c>
      <c r="F39" s="25">
        <f>'[1]32'!$G$85</f>
        <v>7.2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2.056</v>
      </c>
      <c r="D40" s="23">
        <f>'[1]33'!$D$85</f>
        <v>3.4</v>
      </c>
      <c r="E40" s="23">
        <f>'[1]33'!$F$85</f>
        <v>3.75</v>
      </c>
      <c r="F40" s="23">
        <f>'[1]33'!$G$85</f>
        <v>7.4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2.056</v>
      </c>
      <c r="D41" s="25">
        <f>'[1]34'!$D$85</f>
        <v>3.4</v>
      </c>
      <c r="E41" s="25">
        <f>'[1]34'!$F$85</f>
        <v>3.75</v>
      </c>
      <c r="F41" s="25">
        <f>'[1]34'!$G$85</f>
        <v>7.4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2.056</v>
      </c>
      <c r="D42" s="23">
        <f>'[1]35'!$D$85</f>
        <v>3.6</v>
      </c>
      <c r="E42" s="23">
        <f>'[1]35'!$F$85</f>
        <v>4</v>
      </c>
      <c r="F42" s="23">
        <f>'[1]35'!$G$85</f>
        <v>7.56</v>
      </c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2.4664000000000001</v>
      </c>
      <c r="D43" s="25">
        <f>'[1]36'!$D$85</f>
        <v>2.75</v>
      </c>
      <c r="E43" s="25">
        <f>'[1]36'!$F$85</f>
        <v>3.2</v>
      </c>
      <c r="F43" s="25">
        <f>'[1]36'!$G$85</f>
        <v>7.36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2.4664000000000001</v>
      </c>
      <c r="D44" s="23">
        <f>'[1]37'!$D$85</f>
        <v>2.75</v>
      </c>
      <c r="E44" s="23">
        <f>'[1]37'!$F$85</f>
        <v>3.2</v>
      </c>
      <c r="F44" s="23">
        <f>'[1]37'!$G$85</f>
        <v>6.77</v>
      </c>
      <c r="S44" s="2"/>
      <c r="T44" s="5">
        <v>2014</v>
      </c>
      <c r="U44" s="6"/>
      <c r="V44" s="6"/>
      <c r="W44" s="6"/>
      <c r="X44" s="6"/>
      <c r="Y44" s="6"/>
      <c r="Z44" s="9"/>
      <c r="AA44" s="6">
        <v>5.3737083333333331</v>
      </c>
      <c r="AB44" s="6">
        <v>5.0563660714285712</v>
      </c>
      <c r="AC44" s="6">
        <v>4.6630059523809519</v>
      </c>
      <c r="AD44" s="6">
        <v>4.8301934523809527</v>
      </c>
      <c r="AE44" s="6"/>
      <c r="AF44" s="6"/>
      <c r="AG44" s="10">
        <f>AVERAGE(U44:AF44)</f>
        <v>4.9808184523809524</v>
      </c>
    </row>
    <row r="45" spans="2:33" x14ac:dyDescent="0.25">
      <c r="B45" s="24">
        <v>38</v>
      </c>
      <c r="C45" s="25">
        <v>2.4664000000000001</v>
      </c>
      <c r="D45" s="25">
        <f>'[1]38'!$D$85</f>
        <v>3</v>
      </c>
      <c r="E45" s="25">
        <f>'[1]38'!$F$85</f>
        <v>3.4</v>
      </c>
      <c r="F45" s="25">
        <f>'[1]38'!$G$85</f>
        <v>6.93</v>
      </c>
      <c r="S45" s="2"/>
      <c r="T45" s="5">
        <v>2015</v>
      </c>
      <c r="U45" s="6"/>
      <c r="V45" s="6"/>
      <c r="W45" s="6"/>
      <c r="X45" s="6"/>
      <c r="Y45" s="6"/>
      <c r="Z45" s="9">
        <v>6.7801250000000008</v>
      </c>
      <c r="AA45" s="6">
        <v>5.7140833333333321</v>
      </c>
      <c r="AB45" s="6">
        <v>5.6134444444444442</v>
      </c>
      <c r="AC45" s="6">
        <v>4.9655952380952382</v>
      </c>
      <c r="AD45" s="6">
        <v>5.8026000000000009</v>
      </c>
      <c r="AE45" s="6">
        <v>6.35</v>
      </c>
      <c r="AF45" s="6">
        <v>5.9625000000000004</v>
      </c>
      <c r="AG45" s="10">
        <f t="shared" ref="AG45:AG52" si="11">AVERAGE(U45:AF45)</f>
        <v>5.884049716553287</v>
      </c>
    </row>
    <row r="46" spans="2:33" x14ac:dyDescent="0.25">
      <c r="B46" s="26">
        <v>39</v>
      </c>
      <c r="C46" s="23">
        <v>2.4664000000000001</v>
      </c>
      <c r="D46" s="23">
        <f>'[1]39'!$D$85</f>
        <v>3</v>
      </c>
      <c r="E46" s="23">
        <f>'[1]39'!$F$85</f>
        <v>3.4</v>
      </c>
      <c r="F46" s="23">
        <f>'[1]39'!$G$85</f>
        <v>6.99</v>
      </c>
      <c r="S46" s="2"/>
      <c r="T46" s="5">
        <v>2016</v>
      </c>
      <c r="U46" s="6"/>
      <c r="V46" s="6"/>
      <c r="W46" s="6"/>
      <c r="X46" s="6"/>
      <c r="Y46" s="6"/>
      <c r="Z46" s="9"/>
      <c r="AA46" s="6">
        <v>5.5328333333333335</v>
      </c>
      <c r="AB46" s="6">
        <v>5.6385119047619048</v>
      </c>
      <c r="AC46" s="6">
        <v>5.2160285714285717</v>
      </c>
      <c r="AD46" s="6">
        <v>5.9722499999999998</v>
      </c>
      <c r="AE46" s="6">
        <v>6.1875</v>
      </c>
      <c r="AF46" s="6">
        <v>7</v>
      </c>
      <c r="AG46" s="10">
        <f t="shared" si="11"/>
        <v>5.9245206349206354</v>
      </c>
    </row>
    <row r="47" spans="2:33" x14ac:dyDescent="0.25">
      <c r="B47" s="24">
        <v>40</v>
      </c>
      <c r="C47" s="25">
        <v>2.4664000000000001</v>
      </c>
      <c r="D47" s="25">
        <f>'[1]40'!$D$85</f>
        <v>3</v>
      </c>
      <c r="E47" s="25">
        <f>'[1]40'!$F$85</f>
        <v>3.4</v>
      </c>
      <c r="F47" s="25">
        <f>'[1]40'!$G$85</f>
        <v>7.1</v>
      </c>
      <c r="S47" s="2"/>
      <c r="T47" s="5">
        <v>2017</v>
      </c>
      <c r="U47" s="6"/>
      <c r="V47" s="6"/>
      <c r="W47" s="6"/>
      <c r="X47" s="6"/>
      <c r="Y47" s="6"/>
      <c r="Z47" s="9"/>
      <c r="AA47" s="6">
        <v>6.0975416666666673</v>
      </c>
      <c r="AB47" s="6">
        <v>5.977875</v>
      </c>
      <c r="AC47" s="6">
        <v>5.8593253968253967</v>
      </c>
      <c r="AD47" s="6">
        <v>5.1886458333333341</v>
      </c>
      <c r="AE47" s="6">
        <v>5.149</v>
      </c>
      <c r="AF47" s="6"/>
      <c r="AG47" s="10">
        <f t="shared" si="11"/>
        <v>5.6544775793650803</v>
      </c>
    </row>
    <row r="48" spans="2:33" x14ac:dyDescent="0.25">
      <c r="B48" s="26">
        <v>41</v>
      </c>
      <c r="C48" s="23">
        <v>2.4664000000000001</v>
      </c>
      <c r="D48" s="23">
        <f>'[1]41'!$D$85</f>
        <v>3</v>
      </c>
      <c r="E48" s="23">
        <f>'[1]41'!$F$85</f>
        <v>3.4</v>
      </c>
      <c r="F48" s="23">
        <f>'[1]41'!$G$85</f>
        <v>6.98</v>
      </c>
      <c r="S48" s="2"/>
      <c r="T48" s="5">
        <v>2018</v>
      </c>
      <c r="U48" s="6"/>
      <c r="V48" s="6"/>
      <c r="W48" s="6"/>
      <c r="X48" s="6"/>
      <c r="Y48" s="6"/>
      <c r="Z48" s="9"/>
      <c r="AA48" s="6">
        <v>5.7123809523809523</v>
      </c>
      <c r="AB48" s="6">
        <v>5.8833714285714285</v>
      </c>
      <c r="AC48" s="6">
        <v>5.9738749999999996</v>
      </c>
      <c r="AD48" s="6">
        <v>5.5831250000000008</v>
      </c>
      <c r="AE48" s="6">
        <v>5.5</v>
      </c>
      <c r="AF48" s="6"/>
      <c r="AG48" s="10">
        <f t="shared" si="11"/>
        <v>5.7305504761904755</v>
      </c>
    </row>
    <row r="49" spans="2:33" x14ac:dyDescent="0.25">
      <c r="B49" s="24">
        <v>42</v>
      </c>
      <c r="C49" s="25">
        <v>2.4664000000000001</v>
      </c>
      <c r="D49" s="25"/>
      <c r="E49" s="25">
        <f>'[1]42'!$F$85</f>
        <v>3.4</v>
      </c>
      <c r="F49" s="25">
        <f>'[1]42'!$G$85</f>
        <v>6.98</v>
      </c>
      <c r="S49" s="2"/>
      <c r="T49" s="5">
        <v>2019</v>
      </c>
      <c r="U49" s="6"/>
      <c r="V49" s="6"/>
      <c r="W49" s="6"/>
      <c r="X49" s="6"/>
      <c r="Y49" s="6"/>
      <c r="Z49" s="9">
        <v>6.4044444444444446</v>
      </c>
      <c r="AA49" s="6">
        <v>6.6970833333333335</v>
      </c>
      <c r="AB49" s="6">
        <v>6.7729166666666671</v>
      </c>
      <c r="AC49" s="6">
        <v>6.6941250000000014</v>
      </c>
      <c r="AD49" s="6">
        <v>5.5874666666666668</v>
      </c>
      <c r="AE49" s="6">
        <v>5.6018749999999997</v>
      </c>
      <c r="AF49" s="6"/>
      <c r="AG49" s="10">
        <f t="shared" si="11"/>
        <v>6.2929851851851852</v>
      </c>
    </row>
    <row r="50" spans="2:33" x14ac:dyDescent="0.25">
      <c r="B50" s="26">
        <v>43</v>
      </c>
      <c r="C50" s="23">
        <v>2.4664000000000001</v>
      </c>
      <c r="D50" s="23"/>
      <c r="E50" s="23" t="str">
        <f>'[1]43'!$F$85</f>
        <v>-</v>
      </c>
      <c r="F50" s="23">
        <f>'[1]43'!$G$85</f>
        <v>7.09</v>
      </c>
      <c r="S50" s="2"/>
      <c r="T50" s="5" t="s">
        <v>5</v>
      </c>
      <c r="U50" s="6">
        <f t="shared" ref="U50:AF50" si="12">MAX(U44:U47)</f>
        <v>0</v>
      </c>
      <c r="V50" s="6">
        <f t="shared" si="12"/>
        <v>0</v>
      </c>
      <c r="W50" s="6">
        <f t="shared" si="12"/>
        <v>0</v>
      </c>
      <c r="X50" s="6">
        <f t="shared" si="12"/>
        <v>0</v>
      </c>
      <c r="Y50" s="6">
        <f t="shared" si="12"/>
        <v>0</v>
      </c>
      <c r="Z50" s="6">
        <f t="shared" si="12"/>
        <v>6.7801250000000008</v>
      </c>
      <c r="AA50" s="6">
        <f t="shared" si="12"/>
        <v>6.0975416666666673</v>
      </c>
      <c r="AB50" s="6">
        <f t="shared" si="12"/>
        <v>5.977875</v>
      </c>
      <c r="AC50" s="6">
        <f t="shared" si="12"/>
        <v>5.8593253968253967</v>
      </c>
      <c r="AD50" s="6">
        <f t="shared" si="12"/>
        <v>5.9722499999999998</v>
      </c>
      <c r="AE50" s="6">
        <f t="shared" si="12"/>
        <v>6.35</v>
      </c>
      <c r="AF50" s="6">
        <f t="shared" si="12"/>
        <v>7</v>
      </c>
      <c r="AG50" s="10">
        <f t="shared" si="11"/>
        <v>3.6697597552910053</v>
      </c>
    </row>
    <row r="51" spans="2:33" x14ac:dyDescent="0.25">
      <c r="B51" s="24">
        <v>44</v>
      </c>
      <c r="C51" s="25"/>
      <c r="D51" s="25"/>
      <c r="E51" s="25" t="s">
        <v>29</v>
      </c>
      <c r="F51" s="25"/>
      <c r="S51" s="2"/>
      <c r="T51" s="5" t="s">
        <v>6</v>
      </c>
      <c r="U51" s="6">
        <f t="shared" ref="U51:AF51" si="13">MIN(U44:U47)</f>
        <v>0</v>
      </c>
      <c r="V51" s="6">
        <f t="shared" si="13"/>
        <v>0</v>
      </c>
      <c r="W51" s="6">
        <f t="shared" si="13"/>
        <v>0</v>
      </c>
      <c r="X51" s="6">
        <f t="shared" si="13"/>
        <v>0</v>
      </c>
      <c r="Y51" s="6">
        <f t="shared" si="13"/>
        <v>0</v>
      </c>
      <c r="Z51" s="6">
        <f t="shared" si="13"/>
        <v>6.7801250000000008</v>
      </c>
      <c r="AA51" s="6">
        <f t="shared" si="13"/>
        <v>5.3737083333333331</v>
      </c>
      <c r="AB51" s="6">
        <f t="shared" si="13"/>
        <v>5.0563660714285712</v>
      </c>
      <c r="AC51" s="6">
        <f t="shared" si="13"/>
        <v>4.6630059523809519</v>
      </c>
      <c r="AD51" s="6">
        <f t="shared" si="13"/>
        <v>4.8301934523809527</v>
      </c>
      <c r="AE51" s="6">
        <f t="shared" si="13"/>
        <v>5.149</v>
      </c>
      <c r="AF51" s="6">
        <f t="shared" si="13"/>
        <v>5.9625000000000004</v>
      </c>
      <c r="AG51" s="10">
        <f t="shared" si="11"/>
        <v>3.1512415674603176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 t="e">
        <f t="shared" ref="U52:AF52" si="14">AVERAGE(U44:U47)</f>
        <v>#DIV/0!</v>
      </c>
      <c r="V52" s="6" t="e">
        <f t="shared" si="14"/>
        <v>#DIV/0!</v>
      </c>
      <c r="W52" s="6" t="e">
        <f t="shared" si="14"/>
        <v>#DIV/0!</v>
      </c>
      <c r="X52" s="6" t="e">
        <f t="shared" si="14"/>
        <v>#DIV/0!</v>
      </c>
      <c r="Y52" s="6" t="e">
        <f t="shared" si="14"/>
        <v>#DIV/0!</v>
      </c>
      <c r="Z52" s="6">
        <f t="shared" si="14"/>
        <v>6.7801250000000008</v>
      </c>
      <c r="AA52" s="6">
        <f t="shared" si="14"/>
        <v>5.6795416666666663</v>
      </c>
      <c r="AB52" s="6">
        <f t="shared" si="14"/>
        <v>5.5715493551587301</v>
      </c>
      <c r="AC52" s="6">
        <f t="shared" si="14"/>
        <v>5.1759887896825392</v>
      </c>
      <c r="AD52" s="6">
        <f t="shared" si="14"/>
        <v>5.4484223214285716</v>
      </c>
      <c r="AE52" s="6">
        <f t="shared" si="14"/>
        <v>5.8954999999999993</v>
      </c>
      <c r="AF52" s="6">
        <f t="shared" si="14"/>
        <v>6.4812500000000002</v>
      </c>
      <c r="AG52" s="10" t="e">
        <f t="shared" si="11"/>
        <v>#DIV/0!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/>
      <c r="V56" s="6"/>
      <c r="W56" s="6"/>
      <c r="X56" s="6"/>
      <c r="Y56" s="6"/>
      <c r="Z56" s="6">
        <f t="shared" ref="Z56:AB56" si="15">Z50</f>
        <v>6.7801250000000008</v>
      </c>
      <c r="AA56" s="6">
        <f t="shared" si="15"/>
        <v>6.0975416666666673</v>
      </c>
      <c r="AB56" s="6">
        <f t="shared" si="15"/>
        <v>5.977875</v>
      </c>
      <c r="AC56" s="6">
        <f t="shared" ref="AC56:AD58" si="16">AC50</f>
        <v>5.8593253968253967</v>
      </c>
      <c r="AD56" s="6">
        <f t="shared" si="16"/>
        <v>5.9722499999999998</v>
      </c>
      <c r="AE56" s="6">
        <f t="shared" ref="AE56:AF56" si="17">AE50</f>
        <v>6.35</v>
      </c>
      <c r="AF56" s="6">
        <f t="shared" si="17"/>
        <v>7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/>
      <c r="Z57" s="6">
        <f t="shared" ref="Z57:AB57" si="18">Z51</f>
        <v>6.7801250000000008</v>
      </c>
      <c r="AA57" s="6">
        <f t="shared" si="18"/>
        <v>5.3737083333333331</v>
      </c>
      <c r="AB57" s="6">
        <f t="shared" si="18"/>
        <v>5.0563660714285712</v>
      </c>
      <c r="AC57" s="6">
        <f t="shared" si="16"/>
        <v>4.6630059523809519</v>
      </c>
      <c r="AD57" s="6">
        <f t="shared" si="16"/>
        <v>4.8301934523809527</v>
      </c>
      <c r="AE57" s="6">
        <f t="shared" ref="AE57:AF57" si="19">AE51</f>
        <v>5.149</v>
      </c>
      <c r="AF57" s="6">
        <f t="shared" si="19"/>
        <v>5.9625000000000004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/>
      <c r="V58" s="11"/>
      <c r="W58" s="11"/>
      <c r="X58" s="11"/>
      <c r="Y58" s="11"/>
      <c r="Z58" s="11">
        <f t="shared" ref="Z58:AB58" si="20">Z52</f>
        <v>6.7801250000000008</v>
      </c>
      <c r="AA58" s="11">
        <f t="shared" si="20"/>
        <v>5.6795416666666663</v>
      </c>
      <c r="AB58" s="11">
        <f t="shared" si="20"/>
        <v>5.5715493551587301</v>
      </c>
      <c r="AC58" s="11">
        <f t="shared" si="16"/>
        <v>5.1759887896825392</v>
      </c>
      <c r="AD58" s="11">
        <f t="shared" si="16"/>
        <v>5.4484223214285716</v>
      </c>
      <c r="AE58" s="11">
        <f t="shared" ref="AE58:AF58" si="21">AE52</f>
        <v>5.8954999999999993</v>
      </c>
      <c r="AF58" s="11">
        <f t="shared" si="21"/>
        <v>6.4812500000000002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2020</v>
      </c>
      <c r="U59" s="12"/>
      <c r="V59" s="12"/>
      <c r="W59" s="12"/>
      <c r="X59" s="12"/>
      <c r="Y59" s="12"/>
      <c r="Z59" s="12">
        <f>AVERAGE(F30:F33)</f>
        <v>7.05</v>
      </c>
      <c r="AA59" s="12">
        <f>AVERAGE(F34:F38)</f>
        <v>7.12</v>
      </c>
      <c r="AB59" s="12">
        <f>AVERAGE(F39:F42)</f>
        <v>7.39</v>
      </c>
      <c r="AC59" s="12">
        <f>AVERAGE(F43:F46)</f>
        <v>7.0124999999999993</v>
      </c>
      <c r="AD59" s="12">
        <f>AVERAGE(F47:F51)</f>
        <v>7.0375000000000005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>
        <f>(D30-C30)/C30</f>
        <v>0.82392996108949412</v>
      </c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30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  <row r="84" spans="20:20" x14ac:dyDescent="0.25">
      <c r="T84" s="35"/>
    </row>
    <row r="85" spans="20:20" x14ac:dyDescent="0.25">
      <c r="T85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2020-11-03T12:18:21Z</cp:lastPrinted>
  <dcterms:created xsi:type="dcterms:W3CDTF">2020-02-25T07:23:09Z</dcterms:created>
  <dcterms:modified xsi:type="dcterms:W3CDTF">2021-01-19T08:59:27Z</dcterms:modified>
</cp:coreProperties>
</file>