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50"/>
  </bookViews>
  <sheets>
    <sheet name="Alcachofa fresco" sheetId="4" r:id="rId1"/>
  </sheets>
  <externalReferences>
    <externalReference r:id="rId2"/>
  </externalReferences>
  <definedNames>
    <definedName name="_xlnm.Print_Area" localSheetId="0">'Alcachofa fresco'!$A$1:$N$68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4" l="1"/>
  <c r="E60" i="4"/>
  <c r="F60" i="4"/>
  <c r="F59" i="4" l="1"/>
  <c r="E59" i="4"/>
  <c r="D59" i="4"/>
  <c r="F58" i="4" l="1"/>
  <c r="E58" i="4"/>
  <c r="D58" i="4"/>
  <c r="F57" i="4" l="1"/>
  <c r="F56" i="4" l="1"/>
  <c r="AF59" i="4" s="1"/>
  <c r="AF38" i="4"/>
  <c r="F55" i="4" l="1"/>
  <c r="E55" i="4"/>
  <c r="D55" i="4"/>
  <c r="F54" i="4" l="1"/>
  <c r="E54" i="4"/>
  <c r="D54" i="4"/>
  <c r="F53" i="4" l="1"/>
  <c r="E53" i="4"/>
  <c r="D53" i="4"/>
  <c r="F52" i="4" l="1"/>
  <c r="AE59" i="4" s="1"/>
  <c r="E52" i="4"/>
  <c r="D52" i="4"/>
  <c r="AE38" i="4" l="1"/>
  <c r="F8" i="4"/>
  <c r="F51" i="4"/>
  <c r="F50" i="4"/>
  <c r="F49" i="4"/>
  <c r="F4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D8" i="4"/>
  <c r="E51" i="4"/>
  <c r="E50" i="4"/>
  <c r="E49" i="4"/>
  <c r="E48" i="4"/>
  <c r="E4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D51" i="4"/>
  <c r="D50" i="4"/>
  <c r="D49" i="4"/>
  <c r="D48" i="4"/>
  <c r="D4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AD59" i="4" l="1"/>
  <c r="AD38" i="4"/>
  <c r="Y59" i="4" l="1"/>
  <c r="Y38" i="4" l="1"/>
  <c r="X59" i="4" l="1"/>
  <c r="X38" i="4" l="1"/>
  <c r="AF31" i="4"/>
  <c r="AE31" i="4"/>
  <c r="AD31" i="4"/>
  <c r="AC31" i="4"/>
  <c r="AB31" i="4"/>
  <c r="AA31" i="4"/>
  <c r="Z31" i="4"/>
  <c r="Y31" i="4"/>
  <c r="X31" i="4"/>
  <c r="W31" i="4"/>
  <c r="V31" i="4"/>
  <c r="AF30" i="4"/>
  <c r="AE30" i="4"/>
  <c r="AD30" i="4"/>
  <c r="AC30" i="4"/>
  <c r="AB30" i="4"/>
  <c r="AA30" i="4"/>
  <c r="Z30" i="4"/>
  <c r="Y30" i="4"/>
  <c r="X30" i="4"/>
  <c r="W30" i="4"/>
  <c r="V30" i="4"/>
  <c r="AF29" i="4"/>
  <c r="AE29" i="4"/>
  <c r="AD29" i="4"/>
  <c r="AC29" i="4"/>
  <c r="AB29" i="4"/>
  <c r="AA29" i="4"/>
  <c r="Z29" i="4"/>
  <c r="Y29" i="4"/>
  <c r="X29" i="4"/>
  <c r="W29" i="4"/>
  <c r="V29" i="4"/>
  <c r="U31" i="4"/>
  <c r="U30" i="4"/>
  <c r="U29" i="4"/>
  <c r="W38" i="4" l="1"/>
  <c r="V38" i="4"/>
  <c r="U38" i="4"/>
  <c r="T58" i="4"/>
  <c r="AF52" i="4"/>
  <c r="AF58" i="4" s="1"/>
  <c r="AE52" i="4"/>
  <c r="AE58" i="4" s="1"/>
  <c r="AD52" i="4"/>
  <c r="AD58" i="4" s="1"/>
  <c r="AC52" i="4"/>
  <c r="AC58" i="4" s="1"/>
  <c r="AB52" i="4"/>
  <c r="AA52" i="4"/>
  <c r="Z52" i="4"/>
  <c r="Y52" i="4"/>
  <c r="Y58" i="4" s="1"/>
  <c r="X52" i="4"/>
  <c r="X58" i="4" s="1"/>
  <c r="W52" i="4"/>
  <c r="W58" i="4" s="1"/>
  <c r="V52" i="4"/>
  <c r="V58" i="4" s="1"/>
  <c r="U52" i="4"/>
  <c r="AF51" i="4"/>
  <c r="AF57" i="4" s="1"/>
  <c r="AE51" i="4"/>
  <c r="AE57" i="4" s="1"/>
  <c r="AD51" i="4"/>
  <c r="AD57" i="4" s="1"/>
  <c r="AC51" i="4"/>
  <c r="AC57" i="4" s="1"/>
  <c r="AB51" i="4"/>
  <c r="AA51" i="4"/>
  <c r="Z51" i="4"/>
  <c r="Y51" i="4"/>
  <c r="Y57" i="4" s="1"/>
  <c r="X51" i="4"/>
  <c r="X57" i="4" s="1"/>
  <c r="W51" i="4"/>
  <c r="W57" i="4" s="1"/>
  <c r="V51" i="4"/>
  <c r="V57" i="4" s="1"/>
  <c r="U51" i="4"/>
  <c r="AF50" i="4"/>
  <c r="AF56" i="4" s="1"/>
  <c r="AE50" i="4"/>
  <c r="AE56" i="4" s="1"/>
  <c r="AD50" i="4"/>
  <c r="AD56" i="4" s="1"/>
  <c r="AC50" i="4"/>
  <c r="AC56" i="4" s="1"/>
  <c r="AB50" i="4"/>
  <c r="AA50" i="4"/>
  <c r="Z50" i="4"/>
  <c r="Y50" i="4"/>
  <c r="Y56" i="4" s="1"/>
  <c r="X50" i="4"/>
  <c r="X56" i="4" s="1"/>
  <c r="W50" i="4"/>
  <c r="W56" i="4" s="1"/>
  <c r="V50" i="4"/>
  <c r="V56" i="4" s="1"/>
  <c r="U50" i="4"/>
  <c r="AG49" i="4"/>
  <c r="AG48" i="4"/>
  <c r="AG47" i="4"/>
  <c r="AG46" i="4"/>
  <c r="AG45" i="4"/>
  <c r="AG44" i="4"/>
  <c r="T37" i="4"/>
  <c r="AF37" i="4"/>
  <c r="AE37" i="4"/>
  <c r="AD37" i="4"/>
  <c r="AC37" i="4"/>
  <c r="Y37" i="4"/>
  <c r="X37" i="4"/>
  <c r="W37" i="4"/>
  <c r="V37" i="4"/>
  <c r="U37" i="4"/>
  <c r="AF36" i="4"/>
  <c r="AE36" i="4"/>
  <c r="AD36" i="4"/>
  <c r="AC36" i="4"/>
  <c r="Y36" i="4"/>
  <c r="X36" i="4"/>
  <c r="W36" i="4"/>
  <c r="V36" i="4"/>
  <c r="U36" i="4"/>
  <c r="AF35" i="4"/>
  <c r="AE35" i="4"/>
  <c r="AD35" i="4"/>
  <c r="AC35" i="4"/>
  <c r="Y35" i="4"/>
  <c r="X35" i="4"/>
  <c r="W35" i="4"/>
  <c r="V35" i="4"/>
  <c r="AG28" i="4"/>
  <c r="AG27" i="4"/>
  <c r="AG26" i="4"/>
  <c r="AG25" i="4"/>
  <c r="AG24" i="4"/>
  <c r="AG23" i="4"/>
  <c r="W59" i="4"/>
  <c r="AG50" i="4" l="1"/>
  <c r="AG51" i="4"/>
  <c r="AG29" i="4"/>
  <c r="U59" i="4"/>
  <c r="V59" i="4"/>
  <c r="AG52" i="4"/>
  <c r="U58" i="4"/>
  <c r="AG31" i="4"/>
  <c r="U56" i="4"/>
  <c r="U57" i="4"/>
  <c r="U35" i="4"/>
  <c r="AG30" i="4"/>
</calcChain>
</file>

<file path=xl/sharedStrings.xml><?xml version="1.0" encoding="utf-8"?>
<sst xmlns="http://schemas.openxmlformats.org/spreadsheetml/2006/main" count="78" uniqueCount="35">
  <si>
    <t>Precio Percibido Agricultor</t>
  </si>
  <si>
    <t>Semana</t>
  </si>
  <si>
    <t>Año 2020</t>
  </si>
  <si>
    <t>Coste Producción Medio</t>
  </si>
  <si>
    <t>TABLA PARA GRÁFICO DE RANGO</t>
  </si>
  <si>
    <t>Máximo mensual entre 2014 y 2019</t>
  </si>
  <si>
    <t>Mínimo mensual entre 2014 y 2019</t>
  </si>
  <si>
    <t>Promedio 2014 - 2019</t>
  </si>
  <si>
    <t>Rango de precios 2014 - 2019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</si>
  <si>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</si>
  <si>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</si>
  <si>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</si>
  <si>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</si>
  <si>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</si>
  <si>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</si>
  <si>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</si>
  <si>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</si>
  <si>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</si>
  <si>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</si>
  <si>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</si>
  <si>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</si>
  <si>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</si>
  <si>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</si>
  <si>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</si>
  <si>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(€/kg)</t>
  </si>
  <si>
    <t>Alcachofa. Precios Percibidos Agricultor. €/kg</t>
  </si>
  <si>
    <t>Alcachofa. Precios Pagados Consumidor €/kg</t>
  </si>
  <si>
    <t>HORTALIZAS. Alcachofa para fresco</t>
  </si>
  <si>
    <t>Los precios se ponderan en función del formato de comercialización, bien sea a kilos, bien sea a docenas (con tallo y dos hojas).</t>
  </si>
  <si>
    <t>Se estima un peso de 2kg por docena</t>
  </si>
  <si>
    <t>El coste medio de producción de Alcachofa en La Rioja en el año 2019 se ha calculado en 35,95 €/100 kg para un rendimiento medio de 12.800 kg/ha.</t>
  </si>
  <si>
    <t>FIN DE CAMPAÑA</t>
  </si>
  <si>
    <t>INICIO DE CAMPAÑA</t>
  </si>
  <si>
    <t>-</t>
  </si>
  <si>
    <t>Durante la última semana, el precio percibido por el agricultor, se encontraba un 386,8% por encima de los costes de producción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</si>
</sst>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'Alcachofa fresco'!$T$35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'Alcachofa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'Alcachofa fresco'!$U$35:$AF$35</c:f>
              <c:numCache>
                <c:formatCode>0.00</c:formatCode>
                <c:ptCount val="12"/>
                <c:pt idx="0">
                  <c:v>1.5</c:v>
                </c:pt>
                <c:pt idx="1">
                  <c:v>1.325</c:v>
                </c:pt>
                <c:pt idx="2">
                  <c:v>0.97499999999999998</c:v>
                </c:pt>
                <c:pt idx="3">
                  <c:v>0.66670000000000007</c:v>
                </c:pt>
                <c:pt idx="4">
                  <c:v>0.6</c:v>
                </c:pt>
                <c:pt idx="8">
                  <c:v>1.25</c:v>
                </c:pt>
                <c:pt idx="9">
                  <c:v>1.3</c:v>
                </c:pt>
                <c:pt idx="10">
                  <c:v>1.4166999999999998</c:v>
                </c:pt>
                <c:pt idx="11">
                  <c:v>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'Alcachofa fresco'!$T$36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'Alcachofa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'Alcachofa fresco'!$U$36:$AF$36</c:f>
              <c:numCache>
                <c:formatCode>0.00</c:formatCode>
                <c:ptCount val="12"/>
                <c:pt idx="0">
                  <c:v>0.75</c:v>
                </c:pt>
                <c:pt idx="1">
                  <c:v>0.78749999999999998</c:v>
                </c:pt>
                <c:pt idx="2">
                  <c:v>0.42499999999999999</c:v>
                </c:pt>
                <c:pt idx="3">
                  <c:v>0.35830000000000001</c:v>
                </c:pt>
                <c:pt idx="4">
                  <c:v>0.35</c:v>
                </c:pt>
                <c:pt idx="8">
                  <c:v>0.55000000000000004</c:v>
                </c:pt>
                <c:pt idx="9">
                  <c:v>0.625</c:v>
                </c:pt>
                <c:pt idx="10">
                  <c:v>0.88329999999999997</c:v>
                </c:pt>
                <c:pt idx="11">
                  <c:v>0.75829999999999997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69536"/>
        <c:axId val="91171456"/>
      </c:areaChart>
      <c:lineChart>
        <c:grouping val="standard"/>
        <c:varyColors val="0"/>
        <c:ser>
          <c:idx val="2"/>
          <c:order val="2"/>
          <c:tx>
            <c:strRef>
              <c:f>'Alcachofa fresco'!$T$37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'Alcachofa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'Alcachofa fresco'!$U$37:$AF$37</c:f>
              <c:numCache>
                <c:formatCode>0.00</c:formatCode>
                <c:ptCount val="12"/>
                <c:pt idx="0">
                  <c:v>1.1111</c:v>
                </c:pt>
                <c:pt idx="1">
                  <c:v>1.1125</c:v>
                </c:pt>
                <c:pt idx="2">
                  <c:v>0.69720000000000004</c:v>
                </c:pt>
                <c:pt idx="3">
                  <c:v>0.53473333333333339</c:v>
                </c:pt>
                <c:pt idx="4">
                  <c:v>0.48055000000000003</c:v>
                </c:pt>
                <c:pt idx="8">
                  <c:v>0.9</c:v>
                </c:pt>
                <c:pt idx="9">
                  <c:v>1.11832</c:v>
                </c:pt>
                <c:pt idx="10">
                  <c:v>1.09416</c:v>
                </c:pt>
                <c:pt idx="11">
                  <c:v>1.18832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'Alcachofa fresco'!$T$38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'Alcachofa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'Alcachofa fresco'!$U$38:$AF$38</c:f>
              <c:numCache>
                <c:formatCode>0.00</c:formatCode>
                <c:ptCount val="12"/>
                <c:pt idx="0">
                  <c:v>1.4750000000000001</c:v>
                </c:pt>
                <c:pt idx="1">
                  <c:v>0.98124999999999996</c:v>
                </c:pt>
                <c:pt idx="2">
                  <c:v>0.59687500000000004</c:v>
                </c:pt>
                <c:pt idx="3">
                  <c:v>0.49299999999999999</c:v>
                </c:pt>
                <c:pt idx="4">
                  <c:v>0.495</c:v>
                </c:pt>
                <c:pt idx="9">
                  <c:v>1.35</c:v>
                </c:pt>
                <c:pt idx="10">
                  <c:v>1.4375</c:v>
                </c:pt>
                <c:pt idx="1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77728"/>
        <c:axId val="91179264"/>
      </c:lineChart>
      <c:catAx>
        <c:axId val="9116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1171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117145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1169536"/>
        <c:crosses val="autoZero"/>
        <c:crossBetween val="midCat"/>
      </c:valAx>
      <c:catAx>
        <c:axId val="9117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179264"/>
        <c:crosses val="autoZero"/>
        <c:auto val="0"/>
        <c:lblAlgn val="ctr"/>
        <c:lblOffset val="100"/>
        <c:noMultiLvlLbl val="0"/>
      </c:catAx>
      <c:valAx>
        <c:axId val="9117926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1177728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'Alcachofa fresco'!$T$56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'Alcachofa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'Alcachofa fresco'!$U$56:$AF$56</c:f>
              <c:numCache>
                <c:formatCode>0.00</c:formatCode>
                <c:ptCount val="12"/>
                <c:pt idx="0">
                  <c:v>2.354940476190476</c:v>
                </c:pt>
                <c:pt idx="1">
                  <c:v>2.8047455357142859</c:v>
                </c:pt>
                <c:pt idx="2">
                  <c:v>1.8329166666666665</c:v>
                </c:pt>
                <c:pt idx="3">
                  <c:v>1.3868415178571427</c:v>
                </c:pt>
                <c:pt idx="4">
                  <c:v>1.4221428571428572</c:v>
                </c:pt>
                <c:pt idx="8">
                  <c:v>2.9750000000000001</c:v>
                </c:pt>
                <c:pt idx="9">
                  <c:v>2.7918333333333334</c:v>
                </c:pt>
                <c:pt idx="10">
                  <c:v>2.4250892857142858</c:v>
                </c:pt>
                <c:pt idx="11">
                  <c:v>2.3405357142857142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'Alcachofa fresco'!$T$57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'Alcachofa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'Alcachofa fresco'!$U$57:$AF$57</c:f>
              <c:numCache>
                <c:formatCode>0.00</c:formatCode>
                <c:ptCount val="12"/>
                <c:pt idx="0">
                  <c:v>1.9239682539682541</c:v>
                </c:pt>
                <c:pt idx="1">
                  <c:v>1.5470238095238096</c:v>
                </c:pt>
                <c:pt idx="2">
                  <c:v>1.3215476190476192</c:v>
                </c:pt>
                <c:pt idx="3">
                  <c:v>1.0651934523809523</c:v>
                </c:pt>
                <c:pt idx="4">
                  <c:v>1.0584642857142859</c:v>
                </c:pt>
                <c:pt idx="8">
                  <c:v>1.6958333333333333</c:v>
                </c:pt>
                <c:pt idx="9">
                  <c:v>1.7433714285714283</c:v>
                </c:pt>
                <c:pt idx="10">
                  <c:v>1.8785677083333334</c:v>
                </c:pt>
                <c:pt idx="11">
                  <c:v>1.7934548611111112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221376"/>
        <c:axId val="91690496"/>
      </c:areaChart>
      <c:lineChart>
        <c:grouping val="standard"/>
        <c:varyColors val="0"/>
        <c:ser>
          <c:idx val="2"/>
          <c:order val="2"/>
          <c:tx>
            <c:strRef>
              <c:f>'Alcachofa fresco'!$T$58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'Alcachofa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'Alcachofa fresco'!$U$58:$AF$58</c:f>
              <c:numCache>
                <c:formatCode>0.00</c:formatCode>
                <c:ptCount val="12"/>
                <c:pt idx="0">
                  <c:v>2.0766824074074073</c:v>
                </c:pt>
                <c:pt idx="1">
                  <c:v>1.9932721974206349</c:v>
                </c:pt>
                <c:pt idx="2">
                  <c:v>1.5215410466269843</c:v>
                </c:pt>
                <c:pt idx="3">
                  <c:v>1.2359092881944445</c:v>
                </c:pt>
                <c:pt idx="4">
                  <c:v>1.3136695188492065</c:v>
                </c:pt>
                <c:pt idx="8">
                  <c:v>2.3354166666666667</c:v>
                </c:pt>
                <c:pt idx="9">
                  <c:v>2.457108482142857</c:v>
                </c:pt>
                <c:pt idx="10">
                  <c:v>2.1758338913690478</c:v>
                </c:pt>
                <c:pt idx="11">
                  <c:v>2.0127714533730159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'Alcachofa fresco'!$T$59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'Alcachofa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'Alcachofa fresco'!$U$59:$AF$59</c:f>
              <c:numCache>
                <c:formatCode>0.00</c:formatCode>
                <c:ptCount val="12"/>
                <c:pt idx="0">
                  <c:v>2.68</c:v>
                </c:pt>
                <c:pt idx="1">
                  <c:v>2.0590000000000002</c:v>
                </c:pt>
                <c:pt idx="2">
                  <c:v>1.5062500000000001</c:v>
                </c:pt>
                <c:pt idx="3">
                  <c:v>1.5069999999999999</c:v>
                </c:pt>
                <c:pt idx="4">
                  <c:v>1.5375000000000001</c:v>
                </c:pt>
                <c:pt idx="9">
                  <c:v>2.9275000000000002</c:v>
                </c:pt>
                <c:pt idx="10">
                  <c:v>3.2725</c:v>
                </c:pt>
                <c:pt idx="11">
                  <c:v>3.4140000000000001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92416"/>
        <c:axId val="91706496"/>
      </c:lineChart>
      <c:catAx>
        <c:axId val="9122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1690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169049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1221376"/>
        <c:crosses val="autoZero"/>
        <c:crossBetween val="midCat"/>
      </c:valAx>
      <c:catAx>
        <c:axId val="91692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706496"/>
        <c:crosses val="autoZero"/>
        <c:auto val="0"/>
        <c:lblAlgn val="ctr"/>
        <c:lblOffset val="100"/>
        <c:noMultiLvlLbl val="0"/>
      </c:catAx>
      <c:valAx>
        <c:axId val="9170649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169241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'Alcachofa fresco'!$C$6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'Alcachofa fresco'!$B$8:$B$60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'Alcachofa fresco'!$C$8:$C$60</c:f>
              <c:numCache>
                <c:formatCode>#,##0.00</c:formatCode>
                <c:ptCount val="53"/>
                <c:pt idx="0">
                  <c:v>0.35949999999999999</c:v>
                </c:pt>
                <c:pt idx="1">
                  <c:v>0.35949999999999999</c:v>
                </c:pt>
                <c:pt idx="2">
                  <c:v>0.35949999999999999</c:v>
                </c:pt>
                <c:pt idx="3">
                  <c:v>0.35949999999999999</c:v>
                </c:pt>
                <c:pt idx="4">
                  <c:v>0.35949999999999999</c:v>
                </c:pt>
                <c:pt idx="5">
                  <c:v>0.35949999999999999</c:v>
                </c:pt>
                <c:pt idx="6">
                  <c:v>0.35949999999999999</c:v>
                </c:pt>
                <c:pt idx="7">
                  <c:v>0.35949999999999999</c:v>
                </c:pt>
                <c:pt idx="8">
                  <c:v>0.35949999999999999</c:v>
                </c:pt>
                <c:pt idx="9">
                  <c:v>0.35949999999999999</c:v>
                </c:pt>
                <c:pt idx="10">
                  <c:v>0.35949999999999999</c:v>
                </c:pt>
                <c:pt idx="11">
                  <c:v>0.35949999999999999</c:v>
                </c:pt>
                <c:pt idx="12">
                  <c:v>0.35949999999999999</c:v>
                </c:pt>
                <c:pt idx="13">
                  <c:v>0.35949999999999999</c:v>
                </c:pt>
                <c:pt idx="14">
                  <c:v>0.35949999999999999</c:v>
                </c:pt>
                <c:pt idx="15">
                  <c:v>0.35949999999999999</c:v>
                </c:pt>
                <c:pt idx="16">
                  <c:v>0.35949999999999999</c:v>
                </c:pt>
                <c:pt idx="17">
                  <c:v>0.35949999999999999</c:v>
                </c:pt>
                <c:pt idx="18">
                  <c:v>0.35949999999999999</c:v>
                </c:pt>
                <c:pt idx="19">
                  <c:v>0.35949999999999999</c:v>
                </c:pt>
                <c:pt idx="39">
                  <c:v>0.35949999999999999</c:v>
                </c:pt>
                <c:pt idx="40">
                  <c:v>0.35949999999999999</c:v>
                </c:pt>
                <c:pt idx="41">
                  <c:v>0.35949999999999999</c:v>
                </c:pt>
                <c:pt idx="42">
                  <c:v>0.35949999999999999</c:v>
                </c:pt>
                <c:pt idx="43">
                  <c:v>0.35949999999999999</c:v>
                </c:pt>
                <c:pt idx="44">
                  <c:v>0.35949999999999999</c:v>
                </c:pt>
                <c:pt idx="45">
                  <c:v>0.35949999999999999</c:v>
                </c:pt>
                <c:pt idx="46">
                  <c:v>0.35949999999999999</c:v>
                </c:pt>
                <c:pt idx="47">
                  <c:v>0.35949999999999999</c:v>
                </c:pt>
                <c:pt idx="48">
                  <c:v>0.35949999999999999</c:v>
                </c:pt>
                <c:pt idx="49">
                  <c:v>0.35949999999999999</c:v>
                </c:pt>
                <c:pt idx="50">
                  <c:v>0.35949999999999999</c:v>
                </c:pt>
                <c:pt idx="51">
                  <c:v>0.35949999999999999</c:v>
                </c:pt>
                <c:pt idx="52">
                  <c:v>0.35949999999999999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5C-4FBB-A4C5-B4EEE711341C}"/>
            </c:ext>
          </c:extLst>
        </c:ser>
        <c:ser>
          <c:idx val="1"/>
          <c:order val="1"/>
          <c:tx>
            <c:strRef>
              <c:f>'Alcachofa fresco'!$D$6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'Alcachofa fresco'!$B$8:$B$60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'Alcachofa fresco'!$D$8:$D$60</c:f>
              <c:numCache>
                <c:formatCode>#,##0.00</c:formatCode>
                <c:ptCount val="53"/>
                <c:pt idx="0">
                  <c:v>1.375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1.375</c:v>
                </c:pt>
                <c:pt idx="6">
                  <c:v>0.9</c:v>
                </c:pt>
                <c:pt idx="7">
                  <c:v>0.82499999999999996</c:v>
                </c:pt>
                <c:pt idx="8">
                  <c:v>0.82499999999999996</c:v>
                </c:pt>
                <c:pt idx="9">
                  <c:v>0.67500000000000004</c:v>
                </c:pt>
                <c:pt idx="10">
                  <c:v>0.67500000000000004</c:v>
                </c:pt>
                <c:pt idx="11">
                  <c:v>0.55000000000000004</c:v>
                </c:pt>
                <c:pt idx="12">
                  <c:v>0.48749999999999999</c:v>
                </c:pt>
                <c:pt idx="13">
                  <c:v>0.505</c:v>
                </c:pt>
                <c:pt idx="14">
                  <c:v>0.5</c:v>
                </c:pt>
                <c:pt idx="15">
                  <c:v>0.5</c:v>
                </c:pt>
                <c:pt idx="16">
                  <c:v>0.48</c:v>
                </c:pt>
                <c:pt idx="17">
                  <c:v>0.48</c:v>
                </c:pt>
                <c:pt idx="18">
                  <c:v>0.495</c:v>
                </c:pt>
                <c:pt idx="39">
                  <c:v>1.25</c:v>
                </c:pt>
                <c:pt idx="40">
                  <c:v>1.25</c:v>
                </c:pt>
                <c:pt idx="41">
                  <c:v>1.375</c:v>
                </c:pt>
                <c:pt idx="42">
                  <c:v>1.5</c:v>
                </c:pt>
                <c:pt idx="43">
                  <c:v>1.375</c:v>
                </c:pt>
                <c:pt idx="44">
                  <c:v>1.375</c:v>
                </c:pt>
                <c:pt idx="45">
                  <c:v>1.375</c:v>
                </c:pt>
                <c:pt idx="46">
                  <c:v>1.375</c:v>
                </c:pt>
                <c:pt idx="47">
                  <c:v>1.625</c:v>
                </c:pt>
                <c:pt idx="50">
                  <c:v>1.75</c:v>
                </c:pt>
                <c:pt idx="51">
                  <c:v>1.75</c:v>
                </c:pt>
                <c:pt idx="52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5C-4FBB-A4C5-B4EEE711341C}"/>
            </c:ext>
          </c:extLst>
        </c:ser>
        <c:ser>
          <c:idx val="2"/>
          <c:order val="2"/>
          <c:tx>
            <c:strRef>
              <c:f>'Alcachofa fresco'!$F$6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'Alcachofa fresco'!$B$8:$B$60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'Alcachofa fresco'!$F$8:$F$60</c:f>
              <c:numCache>
                <c:formatCode>#,##0.00</c:formatCode>
                <c:ptCount val="53"/>
                <c:pt idx="0">
                  <c:v>2.5299999999999998</c:v>
                </c:pt>
                <c:pt idx="1">
                  <c:v>2.5750000000000002</c:v>
                </c:pt>
                <c:pt idx="2">
                  <c:v>2.585</c:v>
                </c:pt>
                <c:pt idx="3">
                  <c:v>2.8250000000000002</c:v>
                </c:pt>
                <c:pt idx="4">
                  <c:v>2.8849999999999998</c:v>
                </c:pt>
                <c:pt idx="5">
                  <c:v>2.85</c:v>
                </c:pt>
                <c:pt idx="6">
                  <c:v>2.4049999999999998</c:v>
                </c:pt>
                <c:pt idx="7">
                  <c:v>1.81</c:v>
                </c:pt>
                <c:pt idx="8">
                  <c:v>1.66</c:v>
                </c:pt>
                <c:pt idx="9">
                  <c:v>1.57</c:v>
                </c:pt>
                <c:pt idx="10">
                  <c:v>1.54</c:v>
                </c:pt>
                <c:pt idx="11">
                  <c:v>1.4550000000000001</c:v>
                </c:pt>
                <c:pt idx="12">
                  <c:v>1.46</c:v>
                </c:pt>
                <c:pt idx="13">
                  <c:v>1.46</c:v>
                </c:pt>
                <c:pt idx="14">
                  <c:v>1.5049999999999999</c:v>
                </c:pt>
                <c:pt idx="15">
                  <c:v>1.46</c:v>
                </c:pt>
                <c:pt idx="16">
                  <c:v>1.5549999999999999</c:v>
                </c:pt>
                <c:pt idx="17">
                  <c:v>1.5549999999999999</c:v>
                </c:pt>
                <c:pt idx="18">
                  <c:v>1.58</c:v>
                </c:pt>
                <c:pt idx="19">
                  <c:v>1.4950000000000001</c:v>
                </c:pt>
                <c:pt idx="40">
                  <c:v>2.56</c:v>
                </c:pt>
                <c:pt idx="41">
                  <c:v>2.5750000000000002</c:v>
                </c:pt>
                <c:pt idx="42">
                  <c:v>3.2650000000000001</c:v>
                </c:pt>
                <c:pt idx="43">
                  <c:v>3.31</c:v>
                </c:pt>
                <c:pt idx="44">
                  <c:v>3.415</c:v>
                </c:pt>
                <c:pt idx="45">
                  <c:v>3.16</c:v>
                </c:pt>
                <c:pt idx="46">
                  <c:v>3.16</c:v>
                </c:pt>
                <c:pt idx="47">
                  <c:v>3.355</c:v>
                </c:pt>
                <c:pt idx="48">
                  <c:v>3.355</c:v>
                </c:pt>
                <c:pt idx="49">
                  <c:v>3.39</c:v>
                </c:pt>
                <c:pt idx="50">
                  <c:v>3.4550000000000001</c:v>
                </c:pt>
                <c:pt idx="51">
                  <c:v>3.4550000000000001</c:v>
                </c:pt>
                <c:pt idx="52">
                  <c:v>3.415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85C-4FBB-A4C5-B4EEE7113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37472"/>
        <c:axId val="91747840"/>
      </c:lineChart>
      <c:catAx>
        <c:axId val="9173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1747840"/>
        <c:crosses val="autoZero"/>
        <c:auto val="1"/>
        <c:lblAlgn val="ctr"/>
        <c:lblOffset val="100"/>
        <c:noMultiLvlLbl val="0"/>
      </c:catAx>
      <c:valAx>
        <c:axId val="91747840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1737472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0/Observatorio%20Precio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Hoja2"/>
    </sheetNames>
    <sheetDataSet>
      <sheetData sheetId="0">
        <row r="77">
          <cell r="G77">
            <v>2.5299999999999998</v>
          </cell>
        </row>
        <row r="78">
          <cell r="D78">
            <v>1.375</v>
          </cell>
          <cell r="F78">
            <v>1.5249999999999999</v>
          </cell>
        </row>
      </sheetData>
      <sheetData sheetId="1">
        <row r="77">
          <cell r="G77">
            <v>2.5750000000000002</v>
          </cell>
        </row>
        <row r="78">
          <cell r="D78">
            <v>1.5</v>
          </cell>
          <cell r="F78">
            <v>1.65</v>
          </cell>
        </row>
      </sheetData>
      <sheetData sheetId="2">
        <row r="77">
          <cell r="G77">
            <v>2.585</v>
          </cell>
        </row>
        <row r="78">
          <cell r="D78">
            <v>1.5</v>
          </cell>
          <cell r="F78">
            <v>1.65</v>
          </cell>
        </row>
      </sheetData>
      <sheetData sheetId="3">
        <row r="77">
          <cell r="G77">
            <v>2.8250000000000002</v>
          </cell>
        </row>
        <row r="78">
          <cell r="D78">
            <v>1.5</v>
          </cell>
          <cell r="F78">
            <v>1.65</v>
          </cell>
        </row>
      </sheetData>
      <sheetData sheetId="4">
        <row r="77">
          <cell r="G77">
            <v>2.8849999999999998</v>
          </cell>
        </row>
        <row r="78">
          <cell r="D78">
            <v>1.5</v>
          </cell>
          <cell r="F78">
            <v>1.65</v>
          </cell>
        </row>
      </sheetData>
      <sheetData sheetId="5">
        <row r="77">
          <cell r="G77">
            <v>2.85</v>
          </cell>
        </row>
        <row r="78">
          <cell r="D78">
            <v>1.375</v>
          </cell>
          <cell r="F78">
            <v>1.5249999999999999</v>
          </cell>
        </row>
      </sheetData>
      <sheetData sheetId="6">
        <row r="77">
          <cell r="G77">
            <v>2.4049999999999998</v>
          </cell>
        </row>
        <row r="78">
          <cell r="D78">
            <v>0.9</v>
          </cell>
          <cell r="F78">
            <v>1.05</v>
          </cell>
        </row>
      </sheetData>
      <sheetData sheetId="7">
        <row r="77">
          <cell r="G77">
            <v>1.81</v>
          </cell>
        </row>
        <row r="78">
          <cell r="D78">
            <v>0.82499999999999996</v>
          </cell>
          <cell r="F78">
            <v>0.97499999999999998</v>
          </cell>
        </row>
      </sheetData>
      <sheetData sheetId="8">
        <row r="77">
          <cell r="G77">
            <v>1.66</v>
          </cell>
        </row>
        <row r="78">
          <cell r="D78">
            <v>0.82499999999999996</v>
          </cell>
          <cell r="F78">
            <v>0.97499999999999998</v>
          </cell>
        </row>
      </sheetData>
      <sheetData sheetId="9">
        <row r="77">
          <cell r="G77">
            <v>1.57</v>
          </cell>
        </row>
        <row r="78">
          <cell r="D78">
            <v>0.67500000000000004</v>
          </cell>
          <cell r="F78">
            <v>0.82499999999999996</v>
          </cell>
        </row>
      </sheetData>
      <sheetData sheetId="10">
        <row r="77">
          <cell r="G77">
            <v>1.54</v>
          </cell>
        </row>
        <row r="78">
          <cell r="D78">
            <v>0.67500000000000004</v>
          </cell>
          <cell r="F78">
            <v>0.82499999999999996</v>
          </cell>
        </row>
      </sheetData>
      <sheetData sheetId="11">
        <row r="77">
          <cell r="G77">
            <v>1.4550000000000001</v>
          </cell>
        </row>
        <row r="78">
          <cell r="D78">
            <v>0.55000000000000004</v>
          </cell>
          <cell r="F78">
            <v>0.7</v>
          </cell>
        </row>
      </sheetData>
      <sheetData sheetId="12">
        <row r="77">
          <cell r="G77">
            <v>1.46</v>
          </cell>
        </row>
        <row r="78">
          <cell r="D78">
            <v>0.48749999999999999</v>
          </cell>
          <cell r="F78">
            <v>0.69</v>
          </cell>
        </row>
      </sheetData>
      <sheetData sheetId="13">
        <row r="77">
          <cell r="G77">
            <v>1.46</v>
          </cell>
        </row>
        <row r="78">
          <cell r="D78">
            <v>0.505</v>
          </cell>
          <cell r="F78">
            <v>0.65300000000000002</v>
          </cell>
        </row>
      </sheetData>
      <sheetData sheetId="14">
        <row r="77">
          <cell r="G77">
            <v>1.5049999999999999</v>
          </cell>
        </row>
        <row r="78">
          <cell r="D78">
            <v>0.5</v>
          </cell>
          <cell r="F78">
            <v>0.71250000000000002</v>
          </cell>
        </row>
      </sheetData>
      <sheetData sheetId="15">
        <row r="77">
          <cell r="G77">
            <v>1.46</v>
          </cell>
        </row>
        <row r="78">
          <cell r="D78">
            <v>0.5</v>
          </cell>
          <cell r="F78">
            <v>0.71250000000000002</v>
          </cell>
        </row>
      </sheetData>
      <sheetData sheetId="16">
        <row r="77">
          <cell r="G77">
            <v>1.5549999999999999</v>
          </cell>
        </row>
        <row r="78">
          <cell r="D78">
            <v>0.48</v>
          </cell>
          <cell r="F78">
            <v>0.6399999999999999</v>
          </cell>
        </row>
      </sheetData>
      <sheetData sheetId="17">
        <row r="77">
          <cell r="G77">
            <v>1.5549999999999999</v>
          </cell>
        </row>
        <row r="78">
          <cell r="D78">
            <v>0.48</v>
          </cell>
          <cell r="F78">
            <v>0.6399999999999999</v>
          </cell>
        </row>
      </sheetData>
      <sheetData sheetId="18">
        <row r="77">
          <cell r="G77">
            <v>1.58</v>
          </cell>
        </row>
        <row r="78">
          <cell r="D78">
            <v>0.495</v>
          </cell>
          <cell r="F78">
            <v>0.76000000000000012</v>
          </cell>
        </row>
      </sheetData>
      <sheetData sheetId="19">
        <row r="77">
          <cell r="G77">
            <v>1.4950000000000001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78">
          <cell r="D78">
            <v>1.25</v>
          </cell>
          <cell r="F78">
            <v>1.375</v>
          </cell>
        </row>
      </sheetData>
      <sheetData sheetId="40">
        <row r="77">
          <cell r="G77">
            <v>2.56</v>
          </cell>
        </row>
        <row r="78">
          <cell r="D78">
            <v>1.25</v>
          </cell>
          <cell r="F78">
            <v>1.375</v>
          </cell>
        </row>
      </sheetData>
      <sheetData sheetId="41">
        <row r="77">
          <cell r="G77">
            <v>2.5750000000000002</v>
          </cell>
        </row>
        <row r="78">
          <cell r="D78">
            <v>1.375</v>
          </cell>
          <cell r="F78">
            <v>1.5</v>
          </cell>
        </row>
      </sheetData>
      <sheetData sheetId="42">
        <row r="77">
          <cell r="G77">
            <v>3.2650000000000001</v>
          </cell>
        </row>
        <row r="78">
          <cell r="D78">
            <v>1.5</v>
          </cell>
          <cell r="F78">
            <v>1.625</v>
          </cell>
        </row>
      </sheetData>
      <sheetData sheetId="43">
        <row r="77">
          <cell r="G77">
            <v>3.31</v>
          </cell>
        </row>
        <row r="78">
          <cell r="D78">
            <v>1.375</v>
          </cell>
          <cell r="F78">
            <v>1.625</v>
          </cell>
        </row>
      </sheetData>
      <sheetData sheetId="44">
        <row r="77">
          <cell r="G77">
            <v>3.415</v>
          </cell>
        </row>
        <row r="78">
          <cell r="D78">
            <v>1.375</v>
          </cell>
          <cell r="F78">
            <v>1.625</v>
          </cell>
        </row>
      </sheetData>
      <sheetData sheetId="45">
        <row r="77">
          <cell r="G77">
            <v>3.16</v>
          </cell>
        </row>
        <row r="78">
          <cell r="D78">
            <v>1.375</v>
          </cell>
          <cell r="F78">
            <v>1.625</v>
          </cell>
        </row>
      </sheetData>
      <sheetData sheetId="46">
        <row r="77">
          <cell r="G77">
            <v>3.16</v>
          </cell>
        </row>
        <row r="78">
          <cell r="D78">
            <v>1.375</v>
          </cell>
          <cell r="F78">
            <v>1.625</v>
          </cell>
        </row>
      </sheetData>
      <sheetData sheetId="47">
        <row r="77">
          <cell r="G77">
            <v>3.355</v>
          </cell>
        </row>
        <row r="78">
          <cell r="D78">
            <v>1.625</v>
          </cell>
          <cell r="F78">
            <v>1.875</v>
          </cell>
        </row>
      </sheetData>
      <sheetData sheetId="48">
        <row r="77">
          <cell r="G77">
            <v>3.355</v>
          </cell>
        </row>
      </sheetData>
      <sheetData sheetId="49">
        <row r="77">
          <cell r="G77">
            <v>3.39</v>
          </cell>
        </row>
      </sheetData>
      <sheetData sheetId="50">
        <row r="77">
          <cell r="G77">
            <v>3.4550000000000001</v>
          </cell>
        </row>
        <row r="78">
          <cell r="D78">
            <v>1.75</v>
          </cell>
          <cell r="F78">
            <v>2</v>
          </cell>
        </row>
      </sheetData>
      <sheetData sheetId="51">
        <row r="77">
          <cell r="G77">
            <v>3.4550000000000001</v>
          </cell>
        </row>
        <row r="78">
          <cell r="D78">
            <v>1.75</v>
          </cell>
          <cell r="F78">
            <v>2</v>
          </cell>
        </row>
      </sheetData>
      <sheetData sheetId="52">
        <row r="77">
          <cell r="G77">
            <v>3.415</v>
          </cell>
        </row>
        <row r="78">
          <cell r="D78">
            <v>1.75</v>
          </cell>
          <cell r="F78">
            <v>2</v>
          </cell>
        </row>
      </sheetData>
      <sheetData sheetId="5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2"/>
  <sheetViews>
    <sheetView tabSelected="1" view="pageBreakPreview" zoomScale="85" zoomScaleNormal="160" zoomScaleSheetLayoutView="85" workbookViewId="0">
      <selection activeCell="B4" sqref="B4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39" t="s">
        <v>27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3" t="s">
        <v>2</v>
      </c>
      <c r="N3" s="30"/>
    </row>
    <row r="6" spans="1:33" ht="42" customHeight="1" x14ac:dyDescent="0.25">
      <c r="B6" s="40" t="s">
        <v>1</v>
      </c>
      <c r="C6" s="31" t="s">
        <v>3</v>
      </c>
      <c r="D6" s="31" t="s">
        <v>0</v>
      </c>
      <c r="E6" s="31" t="s">
        <v>22</v>
      </c>
      <c r="F6" s="32" t="s">
        <v>23</v>
      </c>
    </row>
    <row r="7" spans="1:33" x14ac:dyDescent="0.25">
      <c r="B7" s="40"/>
      <c r="C7" s="41" t="s">
        <v>24</v>
      </c>
      <c r="D7" s="41"/>
      <c r="E7" s="41"/>
      <c r="F7" s="42"/>
    </row>
    <row r="8" spans="1:33" x14ac:dyDescent="0.25">
      <c r="B8" s="22">
        <v>1</v>
      </c>
      <c r="C8" s="23">
        <v>0.35949999999999999</v>
      </c>
      <c r="D8" s="23">
        <f>'[1]01'!$D$78</f>
        <v>1.375</v>
      </c>
      <c r="E8" s="23">
        <f>'[1]01'!$F$78</f>
        <v>1.5249999999999999</v>
      </c>
      <c r="F8" s="23">
        <f>'[1]01'!$G$77</f>
        <v>2.5299999999999998</v>
      </c>
    </row>
    <row r="9" spans="1:33" x14ac:dyDescent="0.25">
      <c r="B9" s="24">
        <v>2</v>
      </c>
      <c r="C9" s="25">
        <v>0.35949999999999999</v>
      </c>
      <c r="D9" s="25">
        <f>'[1]02'!$D$78</f>
        <v>1.5</v>
      </c>
      <c r="E9" s="25">
        <f>'[1]02'!$F$78</f>
        <v>1.65</v>
      </c>
      <c r="F9" s="25">
        <f>'[1]02'!$G$77</f>
        <v>2.5750000000000002</v>
      </c>
    </row>
    <row r="10" spans="1:33" x14ac:dyDescent="0.25">
      <c r="B10" s="26">
        <v>3</v>
      </c>
      <c r="C10" s="23">
        <v>0.35949999999999999</v>
      </c>
      <c r="D10" s="23">
        <f>'[1]03'!$D$78</f>
        <v>1.5</v>
      </c>
      <c r="E10" s="23">
        <f>'[1]03'!$F$78</f>
        <v>1.65</v>
      </c>
      <c r="F10" s="23">
        <f>'[1]03'!$G$77</f>
        <v>2.585</v>
      </c>
    </row>
    <row r="11" spans="1:33" x14ac:dyDescent="0.25">
      <c r="B11" s="24">
        <v>4</v>
      </c>
      <c r="C11" s="25">
        <v>0.35949999999999999</v>
      </c>
      <c r="D11" s="25">
        <f>'[1]04'!$D$78</f>
        <v>1.5</v>
      </c>
      <c r="E11" s="25">
        <f>'[1]04'!$F$78</f>
        <v>1.65</v>
      </c>
      <c r="F11" s="25">
        <f>'[1]04'!$G$77</f>
        <v>2.8250000000000002</v>
      </c>
    </row>
    <row r="12" spans="1:33" x14ac:dyDescent="0.25">
      <c r="B12" s="26">
        <v>5</v>
      </c>
      <c r="C12" s="23">
        <v>0.35949999999999999</v>
      </c>
      <c r="D12" s="23">
        <f>'[1]05'!$D$78</f>
        <v>1.5</v>
      </c>
      <c r="E12" s="23">
        <f>'[1]05'!$F$78</f>
        <v>1.65</v>
      </c>
      <c r="F12" s="23">
        <f>'[1]05'!$G$77</f>
        <v>2.8849999999999998</v>
      </c>
    </row>
    <row r="13" spans="1:33" x14ac:dyDescent="0.25">
      <c r="B13" s="24">
        <v>6</v>
      </c>
      <c r="C13" s="25">
        <v>0.35949999999999999</v>
      </c>
      <c r="D13" s="25">
        <f>'[1]06'!$D$78</f>
        <v>1.375</v>
      </c>
      <c r="E13" s="25">
        <f>'[1]06'!$F$78</f>
        <v>1.5249999999999999</v>
      </c>
      <c r="F13" s="25">
        <f>'[1]06'!$G$77</f>
        <v>2.85</v>
      </c>
    </row>
    <row r="14" spans="1:33" x14ac:dyDescent="0.25">
      <c r="B14" s="26">
        <v>7</v>
      </c>
      <c r="C14" s="23">
        <v>0.35949999999999999</v>
      </c>
      <c r="D14" s="23">
        <f>'[1]07'!$D$78</f>
        <v>0.9</v>
      </c>
      <c r="E14" s="23">
        <f>'[1]07'!$F$78</f>
        <v>1.05</v>
      </c>
      <c r="F14" s="23">
        <f>'[1]07'!$G$77</f>
        <v>2.4049999999999998</v>
      </c>
    </row>
    <row r="15" spans="1:33" x14ac:dyDescent="0.25">
      <c r="B15" s="24">
        <v>8</v>
      </c>
      <c r="C15" s="25">
        <v>0.35949999999999999</v>
      </c>
      <c r="D15" s="25">
        <f>'[1]08'!$D$78</f>
        <v>0.82499999999999996</v>
      </c>
      <c r="E15" s="25">
        <f>'[1]08'!$F$78</f>
        <v>0.97499999999999998</v>
      </c>
      <c r="F15" s="25">
        <f>'[1]08'!$G$77</f>
        <v>1.81</v>
      </c>
    </row>
    <row r="16" spans="1:33" x14ac:dyDescent="0.25">
      <c r="B16" s="26">
        <v>9</v>
      </c>
      <c r="C16" s="23">
        <v>0.35949999999999999</v>
      </c>
      <c r="D16" s="23">
        <f>'[1]09'!$D$78</f>
        <v>0.82499999999999996</v>
      </c>
      <c r="E16" s="23">
        <f>'[1]09'!$F$78</f>
        <v>0.97499999999999998</v>
      </c>
      <c r="F16" s="23">
        <f>'[1]09'!$G$77</f>
        <v>1.66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>
        <v>0.35949999999999999</v>
      </c>
      <c r="D17" s="25">
        <f>'[1]10'!$D$78</f>
        <v>0.67500000000000004</v>
      </c>
      <c r="E17" s="25">
        <f>'[1]10'!$F$78</f>
        <v>0.82499999999999996</v>
      </c>
      <c r="F17" s="25">
        <f>'[1]10'!$G$77</f>
        <v>1.57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0.35949999999999999</v>
      </c>
      <c r="D18" s="23">
        <f>'[1]11'!$D$78</f>
        <v>0.67500000000000004</v>
      </c>
      <c r="E18" s="23">
        <f>'[1]11'!$F$78</f>
        <v>0.82499999999999996</v>
      </c>
      <c r="F18" s="23">
        <f>'[1]11'!$G$77</f>
        <v>1.54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0.35949999999999999</v>
      </c>
      <c r="D19" s="25">
        <f>'[1]12'!$D$78</f>
        <v>0.55000000000000004</v>
      </c>
      <c r="E19" s="25">
        <f>'[1]12'!$F$78</f>
        <v>0.7</v>
      </c>
      <c r="F19" s="25">
        <f>'[1]12'!$G$77</f>
        <v>1.4550000000000001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0.35949999999999999</v>
      </c>
      <c r="D20" s="23">
        <f>'[1]13'!$D$78</f>
        <v>0.48749999999999999</v>
      </c>
      <c r="E20" s="23">
        <f>'[1]13'!$F$78</f>
        <v>0.69</v>
      </c>
      <c r="F20" s="23">
        <f>'[1]13'!$G$77</f>
        <v>1.46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0.35949999999999999</v>
      </c>
      <c r="D21" s="25">
        <f>'[1]14'!$D$78</f>
        <v>0.505</v>
      </c>
      <c r="E21" s="25">
        <f>'[1]14'!$F$78</f>
        <v>0.65300000000000002</v>
      </c>
      <c r="F21" s="25">
        <f>'[1]14'!$G$77</f>
        <v>1.46</v>
      </c>
      <c r="S21" s="2"/>
      <c r="T21" s="3" t="s">
        <v>25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0.35949999999999999</v>
      </c>
      <c r="D22" s="23">
        <f>'[1]15'!$D$78</f>
        <v>0.5</v>
      </c>
      <c r="E22" s="23">
        <f>'[1]15'!$F$78</f>
        <v>0.71250000000000002</v>
      </c>
      <c r="F22" s="23">
        <f>'[1]15'!$G$77</f>
        <v>1.5049999999999999</v>
      </c>
      <c r="S22" s="2"/>
      <c r="T22" s="4"/>
      <c r="U22" s="8" t="s">
        <v>9</v>
      </c>
      <c r="V22" s="8" t="s">
        <v>10</v>
      </c>
      <c r="W22" s="8" t="s">
        <v>11</v>
      </c>
      <c r="X22" s="8" t="s">
        <v>12</v>
      </c>
      <c r="Y22" s="8" t="s">
        <v>13</v>
      </c>
      <c r="Z22" s="8" t="s">
        <v>14</v>
      </c>
      <c r="AA22" s="8" t="s">
        <v>15</v>
      </c>
      <c r="AB22" s="8" t="s">
        <v>16</v>
      </c>
      <c r="AC22" s="8" t="s">
        <v>17</v>
      </c>
      <c r="AD22" s="8" t="s">
        <v>18</v>
      </c>
      <c r="AE22" s="8" t="s">
        <v>19</v>
      </c>
      <c r="AF22" s="8" t="s">
        <v>20</v>
      </c>
      <c r="AG22" s="8" t="s">
        <v>21</v>
      </c>
    </row>
    <row r="23" spans="2:33" x14ac:dyDescent="0.25">
      <c r="B23" s="24">
        <v>16</v>
      </c>
      <c r="C23" s="25">
        <v>0.35949999999999999</v>
      </c>
      <c r="D23" s="25">
        <f>'[1]16'!$D$78</f>
        <v>0.5</v>
      </c>
      <c r="E23" s="25">
        <f>'[1]16'!$F$78</f>
        <v>0.71250000000000002</v>
      </c>
      <c r="F23" s="25">
        <f>'[1]16'!$G$77</f>
        <v>1.46</v>
      </c>
      <c r="S23" s="2"/>
      <c r="T23" s="5">
        <v>2014</v>
      </c>
      <c r="U23" s="6"/>
      <c r="V23" s="6"/>
      <c r="W23" s="6">
        <v>0.42499999999999999</v>
      </c>
      <c r="X23" s="6">
        <v>0.35830000000000001</v>
      </c>
      <c r="Y23" s="6">
        <v>0.35</v>
      </c>
      <c r="Z23" s="9"/>
      <c r="AA23" s="6"/>
      <c r="AB23" s="6"/>
      <c r="AC23" s="6">
        <v>0.55000000000000004</v>
      </c>
      <c r="AD23" s="6">
        <v>0.625</v>
      </c>
      <c r="AE23" s="6">
        <v>0.88329999999999997</v>
      </c>
      <c r="AF23" s="6">
        <v>0.75829999999999997</v>
      </c>
      <c r="AG23" s="10">
        <f>AVERAGE(U23:AF23)</f>
        <v>0.56427142857142865</v>
      </c>
    </row>
    <row r="24" spans="2:33" x14ac:dyDescent="0.25">
      <c r="B24" s="26">
        <v>17</v>
      </c>
      <c r="C24" s="23">
        <v>0.35949999999999999</v>
      </c>
      <c r="D24" s="23">
        <f>'[1]17'!$D$78</f>
        <v>0.48</v>
      </c>
      <c r="E24" s="23">
        <f>'[1]17'!$F$78</f>
        <v>0.6399999999999999</v>
      </c>
      <c r="F24" s="23">
        <f>'[1]17'!$G$77</f>
        <v>1.5549999999999999</v>
      </c>
      <c r="S24" s="2"/>
      <c r="T24" s="5">
        <v>2015</v>
      </c>
      <c r="U24" s="6"/>
      <c r="V24" s="6">
        <v>0.9</v>
      </c>
      <c r="W24" s="6">
        <v>0.6583</v>
      </c>
      <c r="X24" s="6">
        <v>0.56669999999999998</v>
      </c>
      <c r="Y24" s="6">
        <v>0.52500000000000002</v>
      </c>
      <c r="Z24" s="9"/>
      <c r="AA24" s="6"/>
      <c r="AB24" s="6"/>
      <c r="AC24" s="6"/>
      <c r="AD24" s="6"/>
      <c r="AE24" s="6">
        <v>0.9</v>
      </c>
      <c r="AF24" s="6">
        <v>0.93330000000000002</v>
      </c>
      <c r="AG24" s="10">
        <f t="shared" ref="AG24:AG31" si="0">AVERAGE(U24:AF24)</f>
        <v>0.74721666666666664</v>
      </c>
    </row>
    <row r="25" spans="2:33" x14ac:dyDescent="0.25">
      <c r="B25" s="24">
        <v>18</v>
      </c>
      <c r="C25" s="25">
        <v>0.35949999999999999</v>
      </c>
      <c r="D25" s="25">
        <f>'[1]18'!$D$78</f>
        <v>0.48</v>
      </c>
      <c r="E25" s="25">
        <f>'[1]18'!$F$78</f>
        <v>0.6399999999999999</v>
      </c>
      <c r="F25" s="25">
        <f>'[1]18'!$G$77</f>
        <v>1.5549999999999999</v>
      </c>
      <c r="G25" s="1"/>
      <c r="S25" s="2"/>
      <c r="T25" s="5">
        <v>2016</v>
      </c>
      <c r="U25" s="6">
        <v>0.75</v>
      </c>
      <c r="V25" s="6">
        <v>0.78749999999999998</v>
      </c>
      <c r="W25" s="6">
        <v>0.73329999999999995</v>
      </c>
      <c r="X25" s="6">
        <v>0.66670000000000007</v>
      </c>
      <c r="Y25" s="6">
        <v>0.6</v>
      </c>
      <c r="Z25" s="9"/>
      <c r="AA25" s="6"/>
      <c r="AB25" s="6"/>
      <c r="AC25" s="6"/>
      <c r="AD25" s="6">
        <v>1.3</v>
      </c>
      <c r="AE25" s="6"/>
      <c r="AF25" s="6"/>
      <c r="AG25" s="10">
        <f t="shared" si="0"/>
        <v>0.80625000000000002</v>
      </c>
    </row>
    <row r="26" spans="2:33" x14ac:dyDescent="0.25">
      <c r="B26" s="26">
        <v>19</v>
      </c>
      <c r="C26" s="23">
        <v>0.35949999999999999</v>
      </c>
      <c r="D26" s="23">
        <f>'[1]19'!$D$78</f>
        <v>0.495</v>
      </c>
      <c r="E26" s="23">
        <f>'[1]19'!$F$78</f>
        <v>0.76000000000000012</v>
      </c>
      <c r="F26" s="23">
        <f>'[1]19'!$G$77</f>
        <v>1.58</v>
      </c>
      <c r="S26" s="2"/>
      <c r="T26" s="5">
        <v>2017</v>
      </c>
      <c r="U26" s="6"/>
      <c r="V26" s="6">
        <v>1.325</v>
      </c>
      <c r="W26" s="6">
        <v>0.97499999999999998</v>
      </c>
      <c r="X26" s="6">
        <v>0.5917</v>
      </c>
      <c r="Y26" s="6">
        <v>0.52500000000000002</v>
      </c>
      <c r="Z26" s="9"/>
      <c r="AA26" s="6"/>
      <c r="AB26" s="6"/>
      <c r="AC26" s="6">
        <v>1.25</v>
      </c>
      <c r="AD26" s="6">
        <v>1.2082999999999999</v>
      </c>
      <c r="AE26" s="6">
        <v>1.0832999999999999</v>
      </c>
      <c r="AF26" s="6">
        <v>1.25</v>
      </c>
      <c r="AG26" s="10">
        <f t="shared" si="0"/>
        <v>1.0260374999999999</v>
      </c>
    </row>
    <row r="27" spans="2:33" x14ac:dyDescent="0.25">
      <c r="B27" s="24">
        <v>20</v>
      </c>
      <c r="C27" s="25">
        <v>0.35949999999999999</v>
      </c>
      <c r="D27" s="25"/>
      <c r="E27" s="25"/>
      <c r="F27" s="25">
        <f>'[1]20'!$G$77</f>
        <v>1.4950000000000001</v>
      </c>
      <c r="S27" s="2"/>
      <c r="T27" s="5">
        <v>2018</v>
      </c>
      <c r="U27" s="6">
        <v>1.0832999999999999</v>
      </c>
      <c r="V27" s="6">
        <v>1.3167</v>
      </c>
      <c r="W27" s="6">
        <v>0.88329999999999997</v>
      </c>
      <c r="X27" s="6">
        <v>0.54170000000000007</v>
      </c>
      <c r="Y27" s="6">
        <v>0.4083</v>
      </c>
      <c r="Z27" s="9"/>
      <c r="AA27" s="6"/>
      <c r="AB27" s="6"/>
      <c r="AC27" s="6"/>
      <c r="AD27" s="6">
        <v>1.2082999999999999</v>
      </c>
      <c r="AE27" s="6">
        <v>1.4166999999999998</v>
      </c>
      <c r="AF27" s="6">
        <v>1.5</v>
      </c>
      <c r="AG27" s="10">
        <f t="shared" si="0"/>
        <v>1.0447875</v>
      </c>
    </row>
    <row r="28" spans="2:33" x14ac:dyDescent="0.25">
      <c r="B28" s="26">
        <v>21</v>
      </c>
      <c r="C28" s="23"/>
      <c r="D28" s="23"/>
      <c r="E28" s="23" t="s">
        <v>31</v>
      </c>
      <c r="F28" s="23"/>
      <c r="S28" s="2"/>
      <c r="T28" s="5">
        <v>2019</v>
      </c>
      <c r="U28" s="6">
        <v>1.5</v>
      </c>
      <c r="V28" s="6">
        <v>1.2333000000000001</v>
      </c>
      <c r="W28" s="6">
        <v>0.50829999999999997</v>
      </c>
      <c r="X28" s="6">
        <v>0.48330000000000001</v>
      </c>
      <c r="Y28" s="6">
        <v>0.47499999999999998</v>
      </c>
      <c r="Z28" s="9"/>
      <c r="AA28" s="6"/>
      <c r="AB28" s="6"/>
      <c r="AC28" s="6"/>
      <c r="AD28" s="6">
        <v>1.25</v>
      </c>
      <c r="AE28" s="6">
        <v>1.1875</v>
      </c>
      <c r="AF28" s="6">
        <v>1.5</v>
      </c>
      <c r="AG28" s="10">
        <f t="shared" si="0"/>
        <v>1.0171749999999999</v>
      </c>
    </row>
    <row r="29" spans="2:33" x14ac:dyDescent="0.25">
      <c r="B29" s="24">
        <v>22</v>
      </c>
      <c r="C29" s="25"/>
      <c r="D29" s="25"/>
      <c r="E29" s="25"/>
      <c r="F29" s="25"/>
      <c r="S29" s="2"/>
      <c r="T29" s="5" t="s">
        <v>5</v>
      </c>
      <c r="U29" s="6">
        <f>MAX(U23:U28)</f>
        <v>1.5</v>
      </c>
      <c r="V29" s="6">
        <f t="shared" ref="V29:AF29" si="1">MAX(V23:V28)</f>
        <v>1.325</v>
      </c>
      <c r="W29" s="6">
        <f t="shared" si="1"/>
        <v>0.97499999999999998</v>
      </c>
      <c r="X29" s="6">
        <f t="shared" si="1"/>
        <v>0.66670000000000007</v>
      </c>
      <c r="Y29" s="6">
        <f t="shared" si="1"/>
        <v>0.6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1.25</v>
      </c>
      <c r="AD29" s="6">
        <f t="shared" si="1"/>
        <v>1.3</v>
      </c>
      <c r="AE29" s="6">
        <f t="shared" si="1"/>
        <v>1.4166999999999998</v>
      </c>
      <c r="AF29" s="6">
        <f t="shared" si="1"/>
        <v>1.5</v>
      </c>
      <c r="AG29" s="10">
        <f t="shared" si="0"/>
        <v>0.87778333333333336</v>
      </c>
    </row>
    <row r="30" spans="2:33" x14ac:dyDescent="0.25">
      <c r="B30" s="26">
        <v>23</v>
      </c>
      <c r="C30" s="23"/>
      <c r="D30" s="23"/>
      <c r="E30" s="23"/>
      <c r="F30" s="23"/>
      <c r="S30" s="2"/>
      <c r="T30" s="5" t="s">
        <v>6</v>
      </c>
      <c r="U30" s="6">
        <f>MIN(U23:U28)</f>
        <v>0.75</v>
      </c>
      <c r="V30" s="6">
        <f t="shared" ref="V30:AF30" si="2">MIN(V23:V28)</f>
        <v>0.78749999999999998</v>
      </c>
      <c r="W30" s="6">
        <f t="shared" si="2"/>
        <v>0.42499999999999999</v>
      </c>
      <c r="X30" s="6">
        <f t="shared" si="2"/>
        <v>0.35830000000000001</v>
      </c>
      <c r="Y30" s="6">
        <f t="shared" si="2"/>
        <v>0.35</v>
      </c>
      <c r="Z30" s="6">
        <f t="shared" si="2"/>
        <v>0</v>
      </c>
      <c r="AA30" s="6">
        <f t="shared" si="2"/>
        <v>0</v>
      </c>
      <c r="AB30" s="6">
        <f t="shared" si="2"/>
        <v>0</v>
      </c>
      <c r="AC30" s="6">
        <f t="shared" si="2"/>
        <v>0.55000000000000004</v>
      </c>
      <c r="AD30" s="6">
        <f t="shared" si="2"/>
        <v>0.625</v>
      </c>
      <c r="AE30" s="6">
        <f t="shared" si="2"/>
        <v>0.88329999999999997</v>
      </c>
      <c r="AF30" s="6">
        <f t="shared" si="2"/>
        <v>0.75829999999999997</v>
      </c>
      <c r="AG30" s="10">
        <f t="shared" si="0"/>
        <v>0.45728333333333343</v>
      </c>
    </row>
    <row r="31" spans="2:33" x14ac:dyDescent="0.25">
      <c r="B31" s="24">
        <v>24</v>
      </c>
      <c r="C31" s="25"/>
      <c r="D31" s="25"/>
      <c r="E31" s="25"/>
      <c r="F31" s="25"/>
      <c r="S31" s="2"/>
      <c r="T31" s="5" t="s">
        <v>7</v>
      </c>
      <c r="U31" s="6">
        <f>AVERAGE(U23:U28)</f>
        <v>1.1111</v>
      </c>
      <c r="V31" s="6">
        <f t="shared" ref="V31:AF31" si="3">AVERAGE(V23:V28)</f>
        <v>1.1125</v>
      </c>
      <c r="W31" s="6">
        <f t="shared" si="3"/>
        <v>0.69720000000000004</v>
      </c>
      <c r="X31" s="6">
        <f t="shared" si="3"/>
        <v>0.53473333333333339</v>
      </c>
      <c r="Y31" s="6">
        <f t="shared" si="3"/>
        <v>0.48055000000000003</v>
      </c>
      <c r="Z31" s="6" t="e">
        <f t="shared" si="3"/>
        <v>#DIV/0!</v>
      </c>
      <c r="AA31" s="6" t="e">
        <f t="shared" si="3"/>
        <v>#DIV/0!</v>
      </c>
      <c r="AB31" s="6" t="e">
        <f t="shared" si="3"/>
        <v>#DIV/0!</v>
      </c>
      <c r="AC31" s="6">
        <f t="shared" si="3"/>
        <v>0.9</v>
      </c>
      <c r="AD31" s="6">
        <f t="shared" si="3"/>
        <v>1.11832</v>
      </c>
      <c r="AE31" s="6">
        <f t="shared" si="3"/>
        <v>1.09416</v>
      </c>
      <c r="AF31" s="6">
        <f t="shared" si="3"/>
        <v>1.18832</v>
      </c>
      <c r="AG31" s="10" t="e">
        <f t="shared" si="0"/>
        <v>#DIV/0!</v>
      </c>
    </row>
    <row r="32" spans="2:33" x14ac:dyDescent="0.25">
      <c r="B32" s="26">
        <v>25</v>
      </c>
      <c r="C32" s="23"/>
      <c r="D32" s="23"/>
      <c r="E32" s="23"/>
      <c r="F32" s="23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/>
      <c r="D33" s="25"/>
      <c r="E33" s="25"/>
      <c r="F33" s="25"/>
      <c r="S33" s="2"/>
      <c r="T33" s="3" t="s">
        <v>4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/>
      <c r="D34" s="23"/>
      <c r="E34" s="23"/>
      <c r="F34" s="23"/>
      <c r="S34" s="2"/>
      <c r="T34" s="4"/>
      <c r="U34" s="8" t="s">
        <v>9</v>
      </c>
      <c r="V34" s="8" t="s">
        <v>10</v>
      </c>
      <c r="W34" s="8" t="s">
        <v>11</v>
      </c>
      <c r="X34" s="8" t="s">
        <v>12</v>
      </c>
      <c r="Y34" s="8" t="s">
        <v>13</v>
      </c>
      <c r="Z34" s="8" t="s">
        <v>14</v>
      </c>
      <c r="AA34" s="8" t="s">
        <v>15</v>
      </c>
      <c r="AB34" s="8" t="s">
        <v>16</v>
      </c>
      <c r="AC34" s="8" t="s">
        <v>17</v>
      </c>
      <c r="AD34" s="8" t="s">
        <v>18</v>
      </c>
      <c r="AE34" s="8" t="s">
        <v>19</v>
      </c>
      <c r="AF34" s="8" t="s">
        <v>20</v>
      </c>
      <c r="AG34" s="4"/>
    </row>
    <row r="35" spans="2:33" x14ac:dyDescent="0.25">
      <c r="B35" s="24">
        <v>28</v>
      </c>
      <c r="C35" s="25"/>
      <c r="D35" s="25"/>
      <c r="E35" s="25"/>
      <c r="F35" s="25"/>
      <c r="S35" s="2"/>
      <c r="T35" s="5" t="s">
        <v>8</v>
      </c>
      <c r="U35" s="6">
        <f t="shared" ref="U35:AF37" si="4">U29</f>
        <v>1.5</v>
      </c>
      <c r="V35" s="6">
        <f t="shared" si="4"/>
        <v>1.325</v>
      </c>
      <c r="W35" s="6">
        <f t="shared" si="4"/>
        <v>0.97499999999999998</v>
      </c>
      <c r="X35" s="6">
        <f t="shared" si="4"/>
        <v>0.66670000000000007</v>
      </c>
      <c r="Y35" s="6">
        <f t="shared" si="4"/>
        <v>0.6</v>
      </c>
      <c r="Z35" s="6"/>
      <c r="AA35" s="6"/>
      <c r="AB35" s="6"/>
      <c r="AC35" s="6">
        <f t="shared" si="4"/>
        <v>1.25</v>
      </c>
      <c r="AD35" s="6">
        <f t="shared" si="4"/>
        <v>1.3</v>
      </c>
      <c r="AE35" s="6">
        <f t="shared" si="4"/>
        <v>1.4166999999999998</v>
      </c>
      <c r="AF35" s="6">
        <f t="shared" si="4"/>
        <v>1.5</v>
      </c>
      <c r="AG35" s="4"/>
    </row>
    <row r="36" spans="2:33" x14ac:dyDescent="0.25">
      <c r="B36" s="26">
        <v>29</v>
      </c>
      <c r="C36" s="23"/>
      <c r="D36" s="23"/>
      <c r="E36" s="23"/>
      <c r="F36" s="23"/>
      <c r="S36" s="2"/>
      <c r="T36" s="5"/>
      <c r="U36" s="6">
        <f t="shared" si="4"/>
        <v>0.75</v>
      </c>
      <c r="V36" s="6">
        <f t="shared" si="4"/>
        <v>0.78749999999999998</v>
      </c>
      <c r="W36" s="6">
        <f t="shared" si="4"/>
        <v>0.42499999999999999</v>
      </c>
      <c r="X36" s="6">
        <f t="shared" si="4"/>
        <v>0.35830000000000001</v>
      </c>
      <c r="Y36" s="6">
        <f t="shared" si="4"/>
        <v>0.35</v>
      </c>
      <c r="Z36" s="6"/>
      <c r="AA36" s="6"/>
      <c r="AB36" s="6"/>
      <c r="AC36" s="6">
        <f t="shared" si="4"/>
        <v>0.55000000000000004</v>
      </c>
      <c r="AD36" s="6">
        <f t="shared" si="4"/>
        <v>0.625</v>
      </c>
      <c r="AE36" s="6">
        <f t="shared" si="4"/>
        <v>0.88329999999999997</v>
      </c>
      <c r="AF36" s="6">
        <f t="shared" si="4"/>
        <v>0.75829999999999997</v>
      </c>
      <c r="AG36" s="4"/>
    </row>
    <row r="37" spans="2:33" x14ac:dyDescent="0.25">
      <c r="B37" s="24">
        <v>30</v>
      </c>
      <c r="C37" s="25"/>
      <c r="D37" s="25"/>
      <c r="E37" s="25"/>
      <c r="F37" s="25"/>
      <c r="S37" s="2"/>
      <c r="T37" s="7" t="str">
        <f>T31</f>
        <v>Promedio 2014 - 2019</v>
      </c>
      <c r="U37" s="11">
        <f t="shared" si="4"/>
        <v>1.1111</v>
      </c>
      <c r="V37" s="11">
        <f t="shared" si="4"/>
        <v>1.1125</v>
      </c>
      <c r="W37" s="11">
        <f t="shared" si="4"/>
        <v>0.69720000000000004</v>
      </c>
      <c r="X37" s="11">
        <f t="shared" si="4"/>
        <v>0.53473333333333339</v>
      </c>
      <c r="Y37" s="11">
        <f t="shared" si="4"/>
        <v>0.48055000000000003</v>
      </c>
      <c r="Z37" s="11"/>
      <c r="AA37" s="11"/>
      <c r="AB37" s="11"/>
      <c r="AC37" s="11">
        <f t="shared" si="4"/>
        <v>0.9</v>
      </c>
      <c r="AD37" s="11">
        <f t="shared" si="4"/>
        <v>1.11832</v>
      </c>
      <c r="AE37" s="11">
        <f t="shared" si="4"/>
        <v>1.09416</v>
      </c>
      <c r="AF37" s="11">
        <f t="shared" si="4"/>
        <v>1.18832</v>
      </c>
      <c r="AG37" s="4"/>
    </row>
    <row r="38" spans="2:33" x14ac:dyDescent="0.25">
      <c r="B38" s="26">
        <v>31</v>
      </c>
      <c r="C38" s="23"/>
      <c r="D38" s="23"/>
      <c r="E38" s="23"/>
      <c r="F38" s="23"/>
      <c r="S38" s="2"/>
      <c r="T38" s="5">
        <v>2020</v>
      </c>
      <c r="U38" s="12">
        <f>AVERAGE(D8:D12)</f>
        <v>1.4750000000000001</v>
      </c>
      <c r="V38" s="12">
        <f>AVERAGE(D13:D16)</f>
        <v>0.98124999999999996</v>
      </c>
      <c r="W38" s="12">
        <f>AVERAGE(D17:D20)</f>
        <v>0.59687500000000004</v>
      </c>
      <c r="X38" s="12">
        <f>AVERAGE(D21:D25)</f>
        <v>0.49299999999999999</v>
      </c>
      <c r="Y38" s="12">
        <f>AVERAGE(D26:D29)</f>
        <v>0.495</v>
      </c>
      <c r="Z38" s="12"/>
      <c r="AA38" s="12"/>
      <c r="AB38" s="12"/>
      <c r="AC38" s="12"/>
      <c r="AD38" s="12">
        <f>AVERAGE(D47:D51)</f>
        <v>1.35</v>
      </c>
      <c r="AE38" s="12">
        <f>AVERAGE(D52:D55)</f>
        <v>1.4375</v>
      </c>
      <c r="AF38" s="12">
        <f>AVERAGE(D56:D60)</f>
        <v>1.75</v>
      </c>
      <c r="AG38" s="4"/>
    </row>
    <row r="39" spans="2:33" x14ac:dyDescent="0.25">
      <c r="B39" s="24">
        <v>32</v>
      </c>
      <c r="C39" s="25"/>
      <c r="D39" s="25"/>
      <c r="E39" s="25"/>
      <c r="F39" s="2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/>
      <c r="D40" s="23"/>
      <c r="E40" s="23"/>
      <c r="F40" s="2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/>
      <c r="D41" s="25"/>
      <c r="E41" s="25"/>
      <c r="F41" s="2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/>
      <c r="D42" s="23"/>
      <c r="E42" s="23"/>
      <c r="F42" s="23"/>
      <c r="S42" s="2"/>
      <c r="T42" s="3" t="s">
        <v>26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/>
      <c r="D43" s="25"/>
      <c r="E43" s="25"/>
      <c r="F43" s="25"/>
      <c r="S43" s="2"/>
      <c r="T43" s="4"/>
      <c r="U43" s="13" t="s">
        <v>9</v>
      </c>
      <c r="V43" s="13" t="s">
        <v>10</v>
      </c>
      <c r="W43" s="13" t="s">
        <v>11</v>
      </c>
      <c r="X43" s="13" t="s">
        <v>12</v>
      </c>
      <c r="Y43" s="13" t="s">
        <v>13</v>
      </c>
      <c r="Z43" s="13" t="s">
        <v>14</v>
      </c>
      <c r="AA43" s="13" t="s">
        <v>15</v>
      </c>
      <c r="AB43" s="13" t="s">
        <v>16</v>
      </c>
      <c r="AC43" s="13" t="s">
        <v>17</v>
      </c>
      <c r="AD43" s="13" t="s">
        <v>18</v>
      </c>
      <c r="AE43" s="13" t="s">
        <v>19</v>
      </c>
      <c r="AF43" s="13" t="s">
        <v>20</v>
      </c>
      <c r="AG43" s="13" t="s">
        <v>21</v>
      </c>
    </row>
    <row r="44" spans="2:33" x14ac:dyDescent="0.25">
      <c r="B44" s="26">
        <v>37</v>
      </c>
      <c r="C44" s="23"/>
      <c r="D44" s="23"/>
      <c r="E44" s="23"/>
      <c r="F44" s="23"/>
      <c r="S44" s="2"/>
      <c r="T44" s="5">
        <v>2014</v>
      </c>
      <c r="U44" s="6"/>
      <c r="V44" s="6">
        <v>1.5470238095238096</v>
      </c>
      <c r="W44" s="6">
        <v>1.3572395833333333</v>
      </c>
      <c r="X44" s="6">
        <v>1.0651934523809523</v>
      </c>
      <c r="Y44" s="6">
        <v>1.0584642857142859</v>
      </c>
      <c r="Z44" s="9">
        <v>1.0125000000000002</v>
      </c>
      <c r="AA44" s="6"/>
      <c r="AB44" s="6"/>
      <c r="AC44" s="6">
        <v>1.6958333333333333</v>
      </c>
      <c r="AD44" s="6">
        <v>1.7433714285714283</v>
      </c>
      <c r="AE44" s="6">
        <v>1.8785677083333334</v>
      </c>
      <c r="AF44" s="6">
        <v>1.7934548611111112</v>
      </c>
      <c r="AG44" s="10">
        <f>AVERAGE(U44:AF44)</f>
        <v>1.4612942735890655</v>
      </c>
    </row>
    <row r="45" spans="2:33" x14ac:dyDescent="0.25">
      <c r="B45" s="24">
        <v>38</v>
      </c>
      <c r="C45" s="25"/>
      <c r="D45" s="25"/>
      <c r="E45" s="25"/>
      <c r="F45" s="25"/>
      <c r="S45" s="2"/>
      <c r="T45" s="5">
        <v>2015</v>
      </c>
      <c r="U45" s="6">
        <v>1.951138492063492</v>
      </c>
      <c r="V45" s="6">
        <v>1.7272916666666667</v>
      </c>
      <c r="W45" s="6">
        <v>1.3215476190476192</v>
      </c>
      <c r="X45" s="6">
        <v>1.1975148809523808</v>
      </c>
      <c r="Y45" s="6">
        <v>1.4019930555555555</v>
      </c>
      <c r="Z45" s="9">
        <v>1.61</v>
      </c>
      <c r="AA45" s="6"/>
      <c r="AB45" s="6"/>
      <c r="AC45" s="6"/>
      <c r="AD45" s="6">
        <v>2.6149999999999998</v>
      </c>
      <c r="AE45" s="6">
        <v>2.4250892857142858</v>
      </c>
      <c r="AF45" s="6">
        <v>1.9441666666666666</v>
      </c>
      <c r="AG45" s="10">
        <f t="shared" ref="AG45:AG52" si="5">AVERAGE(U45:AF45)</f>
        <v>1.7993046296296298</v>
      </c>
    </row>
    <row r="46" spans="2:33" x14ac:dyDescent="0.25">
      <c r="B46" s="26">
        <v>39</v>
      </c>
      <c r="C46" s="23"/>
      <c r="D46" s="23"/>
      <c r="E46" s="23" t="s">
        <v>32</v>
      </c>
      <c r="F46" s="23"/>
      <c r="S46" s="2"/>
      <c r="T46" s="5">
        <v>2016</v>
      </c>
      <c r="U46" s="6">
        <v>1.9239682539682541</v>
      </c>
      <c r="V46" s="6">
        <v>1.8940277777777779</v>
      </c>
      <c r="W46" s="6">
        <v>1.5744603174603173</v>
      </c>
      <c r="X46" s="6">
        <v>1.2940873015873016</v>
      </c>
      <c r="Y46" s="6">
        <v>1.4221428571428572</v>
      </c>
      <c r="Z46" s="9">
        <v>1.4421666666666664</v>
      </c>
      <c r="AA46" s="6"/>
      <c r="AB46" s="6"/>
      <c r="AC46" s="6"/>
      <c r="AD46" s="6">
        <v>2.7918333333333334</v>
      </c>
      <c r="AE46" s="6">
        <v>2.3668750000000003</v>
      </c>
      <c r="AF46" s="6">
        <v>1.9729285714285716</v>
      </c>
      <c r="AG46" s="10">
        <f t="shared" si="5"/>
        <v>1.8536100088183423</v>
      </c>
    </row>
    <row r="47" spans="2:33" x14ac:dyDescent="0.25">
      <c r="B47" s="24">
        <v>40</v>
      </c>
      <c r="C47" s="25">
        <v>0.35949999999999999</v>
      </c>
      <c r="D47" s="25">
        <f>'[1]40'!$D$78</f>
        <v>1.25</v>
      </c>
      <c r="E47" s="25">
        <f>'[1]40'!$F$78</f>
        <v>1.375</v>
      </c>
      <c r="F47" s="25"/>
      <c r="S47" s="2"/>
      <c r="T47" s="5">
        <v>2017</v>
      </c>
      <c r="U47" s="6">
        <v>2.354940476190476</v>
      </c>
      <c r="V47" s="6">
        <v>2.8047455357142859</v>
      </c>
      <c r="W47" s="6">
        <v>1.8329166666666665</v>
      </c>
      <c r="X47" s="6">
        <v>1.3868415178571427</v>
      </c>
      <c r="Y47" s="6">
        <v>1.3720778769841271</v>
      </c>
      <c r="Z47" s="9"/>
      <c r="AA47" s="6"/>
      <c r="AB47" s="6"/>
      <c r="AC47" s="6">
        <v>2.9750000000000001</v>
      </c>
      <c r="AD47" s="6">
        <v>2.6782291666666667</v>
      </c>
      <c r="AE47" s="6">
        <v>2.0328035714285715</v>
      </c>
      <c r="AF47" s="6">
        <v>2.3405357142857142</v>
      </c>
      <c r="AG47" s="10">
        <f t="shared" si="5"/>
        <v>2.1975656139770723</v>
      </c>
    </row>
    <row r="48" spans="2:33" x14ac:dyDescent="0.25">
      <c r="B48" s="26">
        <v>41</v>
      </c>
      <c r="C48" s="23">
        <v>0.35949999999999999</v>
      </c>
      <c r="D48" s="23">
        <f>'[1]41'!$D$78</f>
        <v>1.25</v>
      </c>
      <c r="E48" s="23">
        <f>'[1]41'!$F$78</f>
        <v>1.375</v>
      </c>
      <c r="F48" s="23">
        <f>'[1]41'!$G$77</f>
        <v>2.56</v>
      </c>
      <c r="S48" s="2"/>
      <c r="T48" s="5">
        <v>2018</v>
      </c>
      <c r="U48" s="6">
        <v>2.1462797619047622</v>
      </c>
      <c r="V48" s="6">
        <v>1.9917910353535353</v>
      </c>
      <c r="W48" s="6">
        <v>1.8507500000000001</v>
      </c>
      <c r="X48" s="6">
        <v>1.4210317460317459</v>
      </c>
      <c r="Y48" s="6">
        <v>1.3378819444444443</v>
      </c>
      <c r="Z48" s="9">
        <v>1.4293472222222221</v>
      </c>
      <c r="AA48" s="6"/>
      <c r="AB48" s="6"/>
      <c r="AC48" s="6"/>
      <c r="AD48" s="6">
        <v>2.8888888888888888</v>
      </c>
      <c r="AE48" s="6">
        <v>3.1788234126984127</v>
      </c>
      <c r="AF48" s="6">
        <v>2.7845138888888892</v>
      </c>
      <c r="AG48" s="10">
        <f t="shared" si="5"/>
        <v>2.1143675444925445</v>
      </c>
    </row>
    <row r="49" spans="2:33" x14ac:dyDescent="0.25">
      <c r="B49" s="24">
        <v>42</v>
      </c>
      <c r="C49" s="25">
        <v>0.35949999999999999</v>
      </c>
      <c r="D49" s="25">
        <f>'[1]42'!$D$78</f>
        <v>1.375</v>
      </c>
      <c r="E49" s="25">
        <f>'[1]42'!$F$78</f>
        <v>1.5</v>
      </c>
      <c r="F49" s="25">
        <f>'[1]42'!$G$77</f>
        <v>2.5750000000000002</v>
      </c>
      <c r="S49" s="2"/>
      <c r="T49" s="5">
        <v>2019</v>
      </c>
      <c r="U49" s="6">
        <v>2.832864583333333</v>
      </c>
      <c r="V49" s="6">
        <v>2.4101924603174605</v>
      </c>
      <c r="W49" s="6">
        <v>1.33315625</v>
      </c>
      <c r="X49" s="6">
        <v>1.2678645833333331</v>
      </c>
      <c r="Y49" s="6">
        <v>1.357922619047619</v>
      </c>
      <c r="Z49" s="9">
        <v>1.0266666666666666</v>
      </c>
      <c r="AA49" s="6"/>
      <c r="AB49" s="6"/>
      <c r="AC49" s="6"/>
      <c r="AD49" s="6">
        <v>2.7910000000000004</v>
      </c>
      <c r="AE49" s="6">
        <v>2.5662366071428573</v>
      </c>
      <c r="AF49" s="6">
        <v>2.8060714285714283</v>
      </c>
      <c r="AG49" s="10">
        <f t="shared" si="5"/>
        <v>2.0435527998236331</v>
      </c>
    </row>
    <row r="50" spans="2:33" x14ac:dyDescent="0.25">
      <c r="B50" s="26">
        <v>43</v>
      </c>
      <c r="C50" s="23">
        <v>0.35949999999999999</v>
      </c>
      <c r="D50" s="23">
        <f>'[1]43'!$D$78</f>
        <v>1.5</v>
      </c>
      <c r="E50" s="23">
        <f>'[1]43'!$F$78</f>
        <v>1.625</v>
      </c>
      <c r="F50" s="23">
        <f>'[1]43'!$G$77</f>
        <v>3.2650000000000001</v>
      </c>
      <c r="S50" s="2"/>
      <c r="T50" s="5" t="s">
        <v>5</v>
      </c>
      <c r="U50" s="6">
        <f t="shared" ref="U50:AF50" si="6">MAX(U44:U47)</f>
        <v>2.354940476190476</v>
      </c>
      <c r="V50" s="6">
        <f t="shared" si="6"/>
        <v>2.8047455357142859</v>
      </c>
      <c r="W50" s="6">
        <f t="shared" si="6"/>
        <v>1.8329166666666665</v>
      </c>
      <c r="X50" s="6">
        <f t="shared" si="6"/>
        <v>1.3868415178571427</v>
      </c>
      <c r="Y50" s="6">
        <f t="shared" si="6"/>
        <v>1.4221428571428572</v>
      </c>
      <c r="Z50" s="6">
        <f t="shared" si="6"/>
        <v>1.61</v>
      </c>
      <c r="AA50" s="6">
        <f t="shared" si="6"/>
        <v>0</v>
      </c>
      <c r="AB50" s="6">
        <f t="shared" si="6"/>
        <v>0</v>
      </c>
      <c r="AC50" s="6">
        <f t="shared" si="6"/>
        <v>2.9750000000000001</v>
      </c>
      <c r="AD50" s="6">
        <f t="shared" si="6"/>
        <v>2.7918333333333334</v>
      </c>
      <c r="AE50" s="6">
        <f t="shared" si="6"/>
        <v>2.4250892857142858</v>
      </c>
      <c r="AF50" s="6">
        <f t="shared" si="6"/>
        <v>2.3405357142857142</v>
      </c>
      <c r="AG50" s="10">
        <f t="shared" si="5"/>
        <v>1.8286704489087302</v>
      </c>
    </row>
    <row r="51" spans="2:33" x14ac:dyDescent="0.25">
      <c r="B51" s="24">
        <v>44</v>
      </c>
      <c r="C51" s="25">
        <v>0.35949999999999999</v>
      </c>
      <c r="D51" s="25">
        <f>'[1]44'!$D$78</f>
        <v>1.375</v>
      </c>
      <c r="E51" s="25">
        <f>'[1]44'!$F$78</f>
        <v>1.625</v>
      </c>
      <c r="F51" s="25">
        <f>'[1]44'!$G$77</f>
        <v>3.31</v>
      </c>
      <c r="S51" s="2"/>
      <c r="T51" s="5" t="s">
        <v>6</v>
      </c>
      <c r="U51" s="6">
        <f t="shared" ref="U51:AF51" si="7">MIN(U44:U47)</f>
        <v>1.9239682539682541</v>
      </c>
      <c r="V51" s="6">
        <f t="shared" si="7"/>
        <v>1.5470238095238096</v>
      </c>
      <c r="W51" s="6">
        <f t="shared" si="7"/>
        <v>1.3215476190476192</v>
      </c>
      <c r="X51" s="6">
        <f t="shared" si="7"/>
        <v>1.0651934523809523</v>
      </c>
      <c r="Y51" s="6">
        <f t="shared" si="7"/>
        <v>1.0584642857142859</v>
      </c>
      <c r="Z51" s="6">
        <f t="shared" si="7"/>
        <v>1.0125000000000002</v>
      </c>
      <c r="AA51" s="6">
        <f t="shared" si="7"/>
        <v>0</v>
      </c>
      <c r="AB51" s="6">
        <f t="shared" si="7"/>
        <v>0</v>
      </c>
      <c r="AC51" s="6">
        <f t="shared" si="7"/>
        <v>1.6958333333333333</v>
      </c>
      <c r="AD51" s="6">
        <f t="shared" si="7"/>
        <v>1.7433714285714283</v>
      </c>
      <c r="AE51" s="6">
        <f t="shared" si="7"/>
        <v>1.8785677083333334</v>
      </c>
      <c r="AF51" s="6">
        <f t="shared" si="7"/>
        <v>1.7934548611111112</v>
      </c>
      <c r="AG51" s="10">
        <f t="shared" si="5"/>
        <v>1.2533270626653441</v>
      </c>
    </row>
    <row r="52" spans="2:33" x14ac:dyDescent="0.25">
      <c r="B52" s="26">
        <v>45</v>
      </c>
      <c r="C52" s="23">
        <v>0.35949999999999999</v>
      </c>
      <c r="D52" s="23">
        <f>'[1]45'!$D$78</f>
        <v>1.375</v>
      </c>
      <c r="E52" s="23">
        <f>'[1]45'!$F$78</f>
        <v>1.625</v>
      </c>
      <c r="F52" s="23">
        <f>'[1]45'!$G$77</f>
        <v>3.415</v>
      </c>
      <c r="S52" s="2"/>
      <c r="T52" s="5" t="s">
        <v>7</v>
      </c>
      <c r="U52" s="6">
        <f t="shared" ref="U52:AF52" si="8">AVERAGE(U44:U47)</f>
        <v>2.0766824074074073</v>
      </c>
      <c r="V52" s="6">
        <f t="shared" si="8"/>
        <v>1.9932721974206349</v>
      </c>
      <c r="W52" s="6">
        <f t="shared" si="8"/>
        <v>1.5215410466269843</v>
      </c>
      <c r="X52" s="6">
        <f t="shared" si="8"/>
        <v>1.2359092881944445</v>
      </c>
      <c r="Y52" s="6">
        <f t="shared" si="8"/>
        <v>1.3136695188492065</v>
      </c>
      <c r="Z52" s="6">
        <f t="shared" si="8"/>
        <v>1.3548888888888888</v>
      </c>
      <c r="AA52" s="6" t="e">
        <f t="shared" si="8"/>
        <v>#DIV/0!</v>
      </c>
      <c r="AB52" s="6" t="e">
        <f t="shared" si="8"/>
        <v>#DIV/0!</v>
      </c>
      <c r="AC52" s="6">
        <f t="shared" si="8"/>
        <v>2.3354166666666667</v>
      </c>
      <c r="AD52" s="6">
        <f t="shared" si="8"/>
        <v>2.457108482142857</v>
      </c>
      <c r="AE52" s="6">
        <f t="shared" si="8"/>
        <v>2.1758338913690478</v>
      </c>
      <c r="AF52" s="6">
        <f t="shared" si="8"/>
        <v>2.0127714533730159</v>
      </c>
      <c r="AG52" s="10" t="e">
        <f t="shared" si="5"/>
        <v>#DIV/0!</v>
      </c>
    </row>
    <row r="53" spans="2:33" x14ac:dyDescent="0.25">
      <c r="B53" s="24">
        <v>46</v>
      </c>
      <c r="C53" s="25">
        <v>0.35949999999999999</v>
      </c>
      <c r="D53" s="25">
        <f>'[1]46'!$D$78</f>
        <v>1.375</v>
      </c>
      <c r="E53" s="25">
        <f>'[1]46'!$F$78</f>
        <v>1.625</v>
      </c>
      <c r="F53" s="25">
        <f>'[1]46'!$G$77</f>
        <v>3.16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>
        <v>0.35949999999999999</v>
      </c>
      <c r="D54" s="23">
        <f>'[1]47'!$D$78</f>
        <v>1.375</v>
      </c>
      <c r="E54" s="23">
        <f>'[1]47'!$F$78</f>
        <v>1.625</v>
      </c>
      <c r="F54" s="23">
        <f>'[1]47'!$G$77</f>
        <v>3.16</v>
      </c>
      <c r="S54" s="2"/>
      <c r="T54" s="3" t="s">
        <v>4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>
        <v>0.35949999999999999</v>
      </c>
      <c r="D55" s="25">
        <f>'[1]48'!$D$78</f>
        <v>1.625</v>
      </c>
      <c r="E55" s="25">
        <f>'[1]48'!$F$78</f>
        <v>1.875</v>
      </c>
      <c r="F55" s="25">
        <f>'[1]48'!$G$77</f>
        <v>3.355</v>
      </c>
      <c r="S55" s="2"/>
      <c r="T55" s="4"/>
      <c r="U55" s="13" t="s">
        <v>9</v>
      </c>
      <c r="V55" s="13" t="s">
        <v>10</v>
      </c>
      <c r="W55" s="13" t="s">
        <v>11</v>
      </c>
      <c r="X55" s="13" t="s">
        <v>12</v>
      </c>
      <c r="Y55" s="13" t="s">
        <v>13</v>
      </c>
      <c r="Z55" s="13" t="s">
        <v>14</v>
      </c>
      <c r="AA55" s="13" t="s">
        <v>15</v>
      </c>
      <c r="AB55" s="13" t="s">
        <v>16</v>
      </c>
      <c r="AC55" s="13" t="s">
        <v>17</v>
      </c>
      <c r="AD55" s="13" t="s">
        <v>18</v>
      </c>
      <c r="AE55" s="13" t="s">
        <v>19</v>
      </c>
      <c r="AF55" s="13" t="s">
        <v>20</v>
      </c>
      <c r="AG55" s="4"/>
    </row>
    <row r="56" spans="2:33" x14ac:dyDescent="0.25">
      <c r="B56" s="26">
        <v>49</v>
      </c>
      <c r="C56" s="23">
        <v>0.35949999999999999</v>
      </c>
      <c r="D56" s="23"/>
      <c r="E56" s="23" t="s">
        <v>33</v>
      </c>
      <c r="F56" s="23">
        <f>'[1]49'!$G$77</f>
        <v>3.355</v>
      </c>
      <c r="S56" s="2"/>
      <c r="T56" s="5" t="s">
        <v>8</v>
      </c>
      <c r="U56" s="6">
        <f t="shared" ref="U56:AF58" si="9">U50</f>
        <v>2.354940476190476</v>
      </c>
      <c r="V56" s="6">
        <f t="shared" si="9"/>
        <v>2.8047455357142859</v>
      </c>
      <c r="W56" s="6">
        <f t="shared" si="9"/>
        <v>1.8329166666666665</v>
      </c>
      <c r="X56" s="6">
        <f t="shared" si="9"/>
        <v>1.3868415178571427</v>
      </c>
      <c r="Y56" s="6">
        <f t="shared" si="9"/>
        <v>1.4221428571428572</v>
      </c>
      <c r="Z56" s="6"/>
      <c r="AA56" s="6"/>
      <c r="AB56" s="6"/>
      <c r="AC56" s="6">
        <f t="shared" si="9"/>
        <v>2.9750000000000001</v>
      </c>
      <c r="AD56" s="6">
        <f t="shared" si="9"/>
        <v>2.7918333333333334</v>
      </c>
      <c r="AE56" s="6">
        <f t="shared" si="9"/>
        <v>2.4250892857142858</v>
      </c>
      <c r="AF56" s="6">
        <f t="shared" si="9"/>
        <v>2.3405357142857142</v>
      </c>
      <c r="AG56" s="4"/>
    </row>
    <row r="57" spans="2:33" x14ac:dyDescent="0.25">
      <c r="B57" s="24">
        <v>50</v>
      </c>
      <c r="C57" s="25">
        <v>0.35949999999999999</v>
      </c>
      <c r="D57" s="25"/>
      <c r="E57" s="25" t="s">
        <v>33</v>
      </c>
      <c r="F57" s="25">
        <f>'[1]50'!$G$77</f>
        <v>3.39</v>
      </c>
      <c r="S57" s="2"/>
      <c r="T57" s="5"/>
      <c r="U57" s="6">
        <f t="shared" si="9"/>
        <v>1.9239682539682541</v>
      </c>
      <c r="V57" s="6">
        <f t="shared" si="9"/>
        <v>1.5470238095238096</v>
      </c>
      <c r="W57" s="6">
        <f t="shared" si="9"/>
        <v>1.3215476190476192</v>
      </c>
      <c r="X57" s="6">
        <f t="shared" si="9"/>
        <v>1.0651934523809523</v>
      </c>
      <c r="Y57" s="6">
        <f t="shared" si="9"/>
        <v>1.0584642857142859</v>
      </c>
      <c r="Z57" s="6"/>
      <c r="AA57" s="6"/>
      <c r="AB57" s="6"/>
      <c r="AC57" s="6">
        <f t="shared" si="9"/>
        <v>1.6958333333333333</v>
      </c>
      <c r="AD57" s="6">
        <f t="shared" si="9"/>
        <v>1.7433714285714283</v>
      </c>
      <c r="AE57" s="6">
        <f t="shared" si="9"/>
        <v>1.8785677083333334</v>
      </c>
      <c r="AF57" s="6">
        <f t="shared" si="9"/>
        <v>1.7934548611111112</v>
      </c>
      <c r="AG57" s="4"/>
    </row>
    <row r="58" spans="2:33" x14ac:dyDescent="0.25">
      <c r="B58" s="26">
        <v>51</v>
      </c>
      <c r="C58" s="23">
        <v>0.35949999999999999</v>
      </c>
      <c r="D58" s="23">
        <f>'[1]51'!$D$78</f>
        <v>1.75</v>
      </c>
      <c r="E58" s="23">
        <f>'[1]51'!$F$78</f>
        <v>2</v>
      </c>
      <c r="F58" s="23">
        <f>'[1]51'!$G$77</f>
        <v>3.4550000000000001</v>
      </c>
      <c r="S58" s="2"/>
      <c r="T58" s="7" t="str">
        <f>T52</f>
        <v>Promedio 2014 - 2019</v>
      </c>
      <c r="U58" s="11">
        <f t="shared" si="9"/>
        <v>2.0766824074074073</v>
      </c>
      <c r="V58" s="11">
        <f t="shared" si="9"/>
        <v>1.9932721974206349</v>
      </c>
      <c r="W58" s="11">
        <f t="shared" si="9"/>
        <v>1.5215410466269843</v>
      </c>
      <c r="X58" s="11">
        <f t="shared" si="9"/>
        <v>1.2359092881944445</v>
      </c>
      <c r="Y58" s="11">
        <f t="shared" si="9"/>
        <v>1.3136695188492065</v>
      </c>
      <c r="Z58" s="11"/>
      <c r="AA58" s="11"/>
      <c r="AB58" s="11"/>
      <c r="AC58" s="11">
        <f t="shared" si="9"/>
        <v>2.3354166666666667</v>
      </c>
      <c r="AD58" s="11">
        <f t="shared" si="9"/>
        <v>2.457108482142857</v>
      </c>
      <c r="AE58" s="11">
        <f t="shared" si="9"/>
        <v>2.1758338913690478</v>
      </c>
      <c r="AF58" s="11">
        <f t="shared" si="9"/>
        <v>2.0127714533730159</v>
      </c>
      <c r="AG58" s="4"/>
    </row>
    <row r="59" spans="2:33" x14ac:dyDescent="0.25">
      <c r="B59" s="24">
        <v>52</v>
      </c>
      <c r="C59" s="25">
        <v>0.35949999999999999</v>
      </c>
      <c r="D59" s="25">
        <f>'[1]52'!$D$78</f>
        <v>1.75</v>
      </c>
      <c r="E59" s="25">
        <f>'[1]52'!$F$78</f>
        <v>2</v>
      </c>
      <c r="F59" s="25">
        <f>'[1]52'!$G$77</f>
        <v>3.4550000000000001</v>
      </c>
      <c r="S59" s="2"/>
      <c r="T59" s="5">
        <v>2020</v>
      </c>
      <c r="U59" s="12">
        <f>AVERAGE(F8:F12)</f>
        <v>2.68</v>
      </c>
      <c r="V59" s="12">
        <f>AVERAGE(F13:F17)</f>
        <v>2.0590000000000002</v>
      </c>
      <c r="W59" s="12">
        <f>AVERAGE(F17:F20)</f>
        <v>1.5062500000000001</v>
      </c>
      <c r="X59" s="12">
        <f>AVERAGE(F21:F25)</f>
        <v>1.5069999999999999</v>
      </c>
      <c r="Y59" s="12">
        <f>AVERAGE(F26:F29)</f>
        <v>1.5375000000000001</v>
      </c>
      <c r="Z59" s="12"/>
      <c r="AA59" s="12"/>
      <c r="AB59" s="12"/>
      <c r="AC59" s="12"/>
      <c r="AD59" s="12">
        <f>AVERAGE(F47:F51)</f>
        <v>2.9275000000000002</v>
      </c>
      <c r="AE59" s="12">
        <f>AVERAGE(F52:F55)</f>
        <v>3.2725</v>
      </c>
      <c r="AF59" s="12">
        <f>AVERAGE(F56:F60)</f>
        <v>3.4140000000000001</v>
      </c>
      <c r="AG59" s="4"/>
    </row>
    <row r="60" spans="2:33" x14ac:dyDescent="0.25">
      <c r="B60" s="27">
        <v>53</v>
      </c>
      <c r="C60" s="28">
        <v>0.35949999999999999</v>
      </c>
      <c r="D60" s="28">
        <f>'[1]53'!$D$78</f>
        <v>1.75</v>
      </c>
      <c r="E60" s="28">
        <f>'[1]53'!$F$78</f>
        <v>2</v>
      </c>
      <c r="F60" s="28">
        <f>'[1]53'!$G$77</f>
        <v>3.415</v>
      </c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30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34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28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29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5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5"/>
    </row>
    <row r="70" spans="2:32" x14ac:dyDescent="0.25">
      <c r="T70" s="35"/>
    </row>
    <row r="71" spans="2:32" x14ac:dyDescent="0.25">
      <c r="T71" s="35"/>
    </row>
    <row r="72" spans="2:32" x14ac:dyDescent="0.25">
      <c r="T72" s="35"/>
    </row>
    <row r="73" spans="2:32" x14ac:dyDescent="0.25">
      <c r="T73" s="35"/>
    </row>
    <row r="74" spans="2:32" x14ac:dyDescent="0.25">
      <c r="T74" s="35"/>
    </row>
    <row r="75" spans="2:32" x14ac:dyDescent="0.25">
      <c r="T75" s="35"/>
    </row>
    <row r="76" spans="2:32" x14ac:dyDescent="0.25">
      <c r="T76" s="35"/>
    </row>
    <row r="77" spans="2:32" x14ac:dyDescent="0.25">
      <c r="T77" s="35"/>
    </row>
    <row r="78" spans="2:32" x14ac:dyDescent="0.25">
      <c r="T78" s="35"/>
    </row>
    <row r="79" spans="2:32" x14ac:dyDescent="0.25">
      <c r="T79" s="35"/>
    </row>
    <row r="80" spans="2:32" x14ac:dyDescent="0.25">
      <c r="T80" s="35"/>
    </row>
    <row r="81" spans="20:20" x14ac:dyDescent="0.25">
      <c r="T81" s="35"/>
    </row>
    <row r="82" spans="20:20" x14ac:dyDescent="0.25">
      <c r="T82" s="35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Alcachofa fresco</vt:lpstr>
      <vt:lpstr>'Alcachofa fresco'!Área_de_impresión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2020-05-26T11:55:07Z</cp:lastPrinted>
  <dcterms:created xsi:type="dcterms:W3CDTF">2020-02-25T07:23:09Z</dcterms:created>
  <dcterms:modified xsi:type="dcterms:W3CDTF">2021-01-19T08:58:54Z</dcterms:modified>
</cp:coreProperties>
</file>