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Patata" sheetId="4" r:id="rId1"/>
  </sheets>
  <externalReferences>
    <externalReference r:id="rId2"/>
  </externalReferences>
  <definedNames>
    <definedName name="_xlnm.Print_Area" localSheetId="0">Patata!$A$1:$N$68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4" l="1"/>
  <c r="D60" i="4"/>
  <c r="F59" i="4" l="1"/>
  <c r="D59" i="4"/>
  <c r="F58" i="4" l="1"/>
  <c r="D58" i="4"/>
  <c r="F57" i="4" l="1"/>
  <c r="D57" i="4"/>
  <c r="F56" i="4" l="1"/>
  <c r="AF59" i="4" s="1"/>
  <c r="D56" i="4"/>
  <c r="AF38" i="4" s="1"/>
  <c r="F55" i="4" l="1"/>
  <c r="D55" i="4"/>
  <c r="F54" i="4" l="1"/>
  <c r="D54" i="4"/>
  <c r="F53" i="4" l="1"/>
  <c r="D53" i="4"/>
  <c r="F52" i="4" l="1"/>
  <c r="AE59" i="4" s="1"/>
  <c r="D52" i="4"/>
  <c r="AE38" i="4" l="1"/>
  <c r="F51" i="4"/>
  <c r="D51" i="4"/>
  <c r="F50" i="4" l="1"/>
  <c r="D50" i="4"/>
  <c r="D8" i="4" l="1"/>
  <c r="F49" i="4"/>
  <c r="F48" i="4"/>
  <c r="F47" i="4"/>
  <c r="F46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49" i="4"/>
  <c r="D48" i="4"/>
  <c r="D47" i="4"/>
  <c r="D46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AD59" i="4" l="1"/>
  <c r="AD38" i="4" l="1"/>
  <c r="AC59" i="4" l="1"/>
  <c r="AC38" i="4"/>
  <c r="X59" i="4" l="1"/>
  <c r="X38" i="4" l="1"/>
  <c r="AF31" i="4"/>
  <c r="AE31" i="4"/>
  <c r="AD31" i="4"/>
  <c r="AC31" i="4"/>
  <c r="AB31" i="4"/>
  <c r="AA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W38" i="4" l="1"/>
  <c r="V38" i="4"/>
  <c r="U38" i="4"/>
  <c r="T58" i="4"/>
  <c r="AF52" i="4"/>
  <c r="AF58" i="4" s="1"/>
  <c r="AE52" i="4"/>
  <c r="AE58" i="4" s="1"/>
  <c r="AD52" i="4"/>
  <c r="AD58" i="4" s="1"/>
  <c r="AC52" i="4"/>
  <c r="AC58" i="4" s="1"/>
  <c r="AB52" i="4"/>
  <c r="AA52" i="4"/>
  <c r="Z52" i="4"/>
  <c r="Y52" i="4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A51" i="4"/>
  <c r="Z51" i="4"/>
  <c r="Y51" i="4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A50" i="4"/>
  <c r="Z50" i="4"/>
  <c r="Y50" i="4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T37" i="4"/>
  <c r="AF37" i="4"/>
  <c r="AE37" i="4"/>
  <c r="AD37" i="4"/>
  <c r="AC37" i="4"/>
  <c r="X37" i="4"/>
  <c r="W37" i="4"/>
  <c r="V37" i="4"/>
  <c r="U37" i="4"/>
  <c r="AF36" i="4"/>
  <c r="AE36" i="4"/>
  <c r="AD36" i="4"/>
  <c r="AC36" i="4"/>
  <c r="X36" i="4"/>
  <c r="W36" i="4"/>
  <c r="V36" i="4"/>
  <c r="U36" i="4"/>
  <c r="AF35" i="4"/>
  <c r="AE35" i="4"/>
  <c r="AD35" i="4"/>
  <c r="AC35" i="4"/>
  <c r="X35" i="4"/>
  <c r="W35" i="4"/>
  <c r="V35" i="4"/>
  <c r="AG28" i="4"/>
  <c r="AG27" i="4"/>
  <c r="AG26" i="4"/>
  <c r="AG25" i="4"/>
  <c r="AG24" i="4"/>
  <c r="AG23" i="4"/>
  <c r="W59" i="4"/>
  <c r="AG50" i="4" l="1"/>
  <c r="AG51" i="4"/>
  <c r="AG29" i="4"/>
  <c r="U59" i="4"/>
  <c r="V5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<sst xmlns="http://schemas.openxmlformats.org/spreadsheetml/2006/main" count="107" uniqueCount="35">
  <si>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</si>
  <si>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</si>
  <si>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</si>
  <si>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</si>
  <si>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</si>
  <si>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</si>
  <si>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</si>
  <si>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</si>
  <si>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</si>
  <si>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</si>
  <si>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</si>
  <si>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</si>
  <si>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</si>
  <si>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</si>
  <si>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</si>
  <si>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</si>
  <si>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</si>
  <si>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</si>
  <si>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</si>
  <si>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</si>
  <si>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</si>
  <si>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</si>
  <si>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</si>
  <si>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</si>
  <si>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</si>
  <si>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-</t>
  </si>
  <si>
    <t>INICIO DE CAMPAÑA 2020 - 2021</t>
  </si>
  <si>
    <t>FIN DE CAMPAÑA 2019 - 2020</t>
  </si>
  <si>
    <t>Patata consumo mercado. Precios Percibidos Agricultor. €/100 kg</t>
  </si>
  <si>
    <t>Patata consumo mercado. Precios Pagados Consumidor €/100 kg</t>
  </si>
  <si>
    <t>TUBÉRCULOS. Patata de consumo fresco libre</t>
  </si>
  <si>
    <t>El coste medio de producción de Patata de consumo  fresco libre (patata sin compromiso de compra en el momento de la siembra) en La Rioja en el año 2020</t>
  </si>
  <si>
    <t>se ha calculado en 12,87 €/100 kg para un rendimiento medio de 48.000 kg/ha.</t>
  </si>
  <si>
    <t>Durante la última semana, el precio percibido por el agricultor, se encuentra un 30,07% por debajo de los costes de producción soportados.</t>
  </si>
  <si>
    <t>FIN DE CAMPAÑA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</si>
</sst>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Patata!$T$35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Patata!$U$34:$AF$34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Patata!$U$35:$AF$35</c:f>
              <c:numCache>
                <c:formatCode>0.00</c:formatCode>
                <c:ptCount val="12"/>
                <c:pt idx="0">
                  <c:v>30.5</c:v>
                </c:pt>
                <c:pt idx="1">
                  <c:v>39.200000000000003</c:v>
                </c:pt>
                <c:pt idx="2">
                  <c:v>36</c:v>
                </c:pt>
                <c:pt idx="3">
                  <c:v>20.5</c:v>
                </c:pt>
                <c:pt idx="8">
                  <c:v>32</c:v>
                </c:pt>
                <c:pt idx="9">
                  <c:v>25.25</c:v>
                </c:pt>
                <c:pt idx="10">
                  <c:v>24.2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Patata!$T$36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Patata!$U$34:$AF$34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Patata!$U$36:$AF$36</c:f>
              <c:numCache>
                <c:formatCode>0.00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8">
                  <c:v>5.5</c:v>
                </c:pt>
                <c:pt idx="9">
                  <c:v>5</c:v>
                </c:pt>
                <c:pt idx="10">
                  <c:v>4.7500000000000009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57024"/>
        <c:axId val="85858560"/>
      </c:areaChart>
      <c:lineChart>
        <c:grouping val="standard"/>
        <c:varyColors val="0"/>
        <c:ser>
          <c:idx val="2"/>
          <c:order val="2"/>
          <c:tx>
            <c:strRef>
              <c:f>Patata!$T$37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Patata!$U$34:$AF$34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Patata!$U$37:$AF$37</c:f>
              <c:numCache>
                <c:formatCode>0.00</c:formatCode>
                <c:ptCount val="12"/>
                <c:pt idx="0">
                  <c:v>17.633333333333333</c:v>
                </c:pt>
                <c:pt idx="1">
                  <c:v>19.783333333333335</c:v>
                </c:pt>
                <c:pt idx="2">
                  <c:v>19.741666666666667</c:v>
                </c:pt>
                <c:pt idx="3">
                  <c:v>13.625</c:v>
                </c:pt>
                <c:pt idx="8">
                  <c:v>17.583333333333332</c:v>
                </c:pt>
                <c:pt idx="9">
                  <c:v>16.041666666666668</c:v>
                </c:pt>
                <c:pt idx="10">
                  <c:v>15.450000000000001</c:v>
                </c:pt>
                <c:pt idx="11">
                  <c:v>15.833333333333334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Patata!$T$38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Patata!$U$34:$AF$34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Patata!$U$38:$AF$38</c:f>
              <c:numCache>
                <c:formatCode>0.00</c:formatCode>
                <c:ptCount val="12"/>
                <c:pt idx="0">
                  <c:v>16.8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60736"/>
        <c:axId val="85862272"/>
      </c:lineChart>
      <c:catAx>
        <c:axId val="858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5858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58585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5857024"/>
        <c:crosses val="autoZero"/>
        <c:crossBetween val="midCat"/>
      </c:valAx>
      <c:catAx>
        <c:axId val="85860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862272"/>
        <c:crosses val="autoZero"/>
        <c:auto val="0"/>
        <c:lblAlgn val="ctr"/>
        <c:lblOffset val="100"/>
        <c:noMultiLvlLbl val="0"/>
      </c:catAx>
      <c:valAx>
        <c:axId val="8586227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586073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Patata!$T$56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Patata!$U$55:$AF$55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Patata!$U$56:$AF$56</c:f>
              <c:numCache>
                <c:formatCode>0.00</c:formatCode>
                <c:ptCount val="12"/>
                <c:pt idx="0">
                  <c:v>83.663888888888891</c:v>
                </c:pt>
                <c:pt idx="1">
                  <c:v>81.3</c:v>
                </c:pt>
                <c:pt idx="2">
                  <c:v>84.326388888888886</c:v>
                </c:pt>
                <c:pt idx="3">
                  <c:v>93.222321428571448</c:v>
                </c:pt>
                <c:pt idx="8">
                  <c:v>91.341269841269849</c:v>
                </c:pt>
                <c:pt idx="9">
                  <c:v>84.606547619047618</c:v>
                </c:pt>
                <c:pt idx="10">
                  <c:v>73.395833333333343</c:v>
                </c:pt>
                <c:pt idx="11">
                  <c:v>83.391666666666652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Patata!$T$57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Patata!$U$55:$AF$55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Patata!$U$57:$AF$57</c:f>
              <c:numCache>
                <c:formatCode>0.00</c:formatCode>
                <c:ptCount val="12"/>
                <c:pt idx="0">
                  <c:v>69.825000000000003</c:v>
                </c:pt>
                <c:pt idx="1">
                  <c:v>70.489583333333343</c:v>
                </c:pt>
                <c:pt idx="2">
                  <c:v>70.052083333333329</c:v>
                </c:pt>
                <c:pt idx="3">
                  <c:v>69.833730158730162</c:v>
                </c:pt>
                <c:pt idx="8">
                  <c:v>72.1111111111111</c:v>
                </c:pt>
                <c:pt idx="9">
                  <c:v>66.589583333333337</c:v>
                </c:pt>
                <c:pt idx="10">
                  <c:v>71.422222222222217</c:v>
                </c:pt>
                <c:pt idx="11">
                  <c:v>71.038194444444443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912576"/>
        <c:axId val="85922944"/>
      </c:areaChart>
      <c:lineChart>
        <c:grouping val="standard"/>
        <c:varyColors val="0"/>
        <c:ser>
          <c:idx val="2"/>
          <c:order val="2"/>
          <c:tx>
            <c:strRef>
              <c:f>Patata!$T$58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Patata!$U$55:$AF$55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Patata!$U$58:$AF$58</c:f>
              <c:numCache>
                <c:formatCode>0.00</c:formatCode>
                <c:ptCount val="12"/>
                <c:pt idx="0">
                  <c:v>76.759424603174608</c:v>
                </c:pt>
                <c:pt idx="1">
                  <c:v>76.279241071428586</c:v>
                </c:pt>
                <c:pt idx="2">
                  <c:v>77.693487103174604</c:v>
                </c:pt>
                <c:pt idx="3">
                  <c:v>82.308655753968253</c:v>
                </c:pt>
                <c:pt idx="8">
                  <c:v>78.133928571428569</c:v>
                </c:pt>
                <c:pt idx="9">
                  <c:v>75.012723214285714</c:v>
                </c:pt>
                <c:pt idx="10">
                  <c:v>72.686656746031758</c:v>
                </c:pt>
                <c:pt idx="11">
                  <c:v>75.335044642857127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Patata!$T$59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Patata!$U$55:$AF$55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Patata!$U$59:$AF$59</c:f>
              <c:numCache>
                <c:formatCode>0.00</c:formatCode>
                <c:ptCount val="12"/>
                <c:pt idx="0">
                  <c:v>104</c:v>
                </c:pt>
                <c:pt idx="1">
                  <c:v>105.72799999999999</c:v>
                </c:pt>
                <c:pt idx="2">
                  <c:v>105.24000000000001</c:v>
                </c:pt>
                <c:pt idx="3">
                  <c:v>105.33333333333333</c:v>
                </c:pt>
                <c:pt idx="8">
                  <c:v>101.88</c:v>
                </c:pt>
                <c:pt idx="9">
                  <c:v>102.88000000000002</c:v>
                </c:pt>
                <c:pt idx="10">
                  <c:v>97.282499999999985</c:v>
                </c:pt>
                <c:pt idx="11">
                  <c:v>92.963999999999999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24864"/>
        <c:axId val="85938944"/>
      </c:lineChart>
      <c:catAx>
        <c:axId val="859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5922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5922944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5912576"/>
        <c:crosses val="autoZero"/>
        <c:crossBetween val="midCat"/>
      </c:valAx>
      <c:catAx>
        <c:axId val="85924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938944"/>
        <c:crosses val="autoZero"/>
        <c:auto val="0"/>
        <c:lblAlgn val="ctr"/>
        <c:lblOffset val="100"/>
        <c:noMultiLvlLbl val="0"/>
      </c:catAx>
      <c:valAx>
        <c:axId val="8593894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592486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Patata!$C$6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Patata!$B$8:$B$60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Patata!$C$8:$C$60</c:f>
              <c:numCache>
                <c:formatCode>#,##0.00</c:formatCode>
                <c:ptCount val="53"/>
                <c:pt idx="0">
                  <c:v>12.87</c:v>
                </c:pt>
                <c:pt idx="1">
                  <c:v>12.87</c:v>
                </c:pt>
                <c:pt idx="2">
                  <c:v>12.87</c:v>
                </c:pt>
                <c:pt idx="3">
                  <c:v>12.87</c:v>
                </c:pt>
                <c:pt idx="4">
                  <c:v>12.87</c:v>
                </c:pt>
                <c:pt idx="5">
                  <c:v>12.87</c:v>
                </c:pt>
                <c:pt idx="6">
                  <c:v>12.87</c:v>
                </c:pt>
                <c:pt idx="7">
                  <c:v>12.87</c:v>
                </c:pt>
                <c:pt idx="8">
                  <c:v>12.87</c:v>
                </c:pt>
                <c:pt idx="9">
                  <c:v>12.87</c:v>
                </c:pt>
                <c:pt idx="10">
                  <c:v>12.87</c:v>
                </c:pt>
                <c:pt idx="11">
                  <c:v>12.87</c:v>
                </c:pt>
                <c:pt idx="12">
                  <c:v>12.87</c:v>
                </c:pt>
                <c:pt idx="13">
                  <c:v>12.87</c:v>
                </c:pt>
                <c:pt idx="14">
                  <c:v>12.87</c:v>
                </c:pt>
                <c:pt idx="15">
                  <c:v>12.87</c:v>
                </c:pt>
                <c:pt idx="38">
                  <c:v>12.87</c:v>
                </c:pt>
                <c:pt idx="39">
                  <c:v>12.87</c:v>
                </c:pt>
                <c:pt idx="40">
                  <c:v>12.87</c:v>
                </c:pt>
                <c:pt idx="41">
                  <c:v>12.87</c:v>
                </c:pt>
                <c:pt idx="42">
                  <c:v>12.87</c:v>
                </c:pt>
                <c:pt idx="43">
                  <c:v>12.87</c:v>
                </c:pt>
                <c:pt idx="44">
                  <c:v>12.87</c:v>
                </c:pt>
                <c:pt idx="45">
                  <c:v>12.87</c:v>
                </c:pt>
                <c:pt idx="46">
                  <c:v>12.87</c:v>
                </c:pt>
                <c:pt idx="47">
                  <c:v>12.87</c:v>
                </c:pt>
                <c:pt idx="48">
                  <c:v>12.87</c:v>
                </c:pt>
                <c:pt idx="49">
                  <c:v>12.87</c:v>
                </c:pt>
                <c:pt idx="50">
                  <c:v>12.87</c:v>
                </c:pt>
                <c:pt idx="51">
                  <c:v>12.87</c:v>
                </c:pt>
                <c:pt idx="52">
                  <c:v>12.87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Patata!$D$6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Patata!$B$8:$B$60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Patata!$D$8:$D$60</c:f>
              <c:numCache>
                <c:formatCode>#,##0.00</c:formatCode>
                <c:ptCount val="53"/>
                <c:pt idx="0">
                  <c:v>15</c:v>
                </c:pt>
                <c:pt idx="1">
                  <c:v>15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38">
                  <c:v>11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Patata!$F$6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Patata!$B$8:$B$60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Patata!$F$8:$F$60</c:f>
              <c:numCache>
                <c:formatCode>#,##0.00</c:formatCode>
                <c:ptCount val="53"/>
                <c:pt idx="0">
                  <c:v>104</c:v>
                </c:pt>
                <c:pt idx="1">
                  <c:v>106</c:v>
                </c:pt>
                <c:pt idx="2">
                  <c:v>102</c:v>
                </c:pt>
                <c:pt idx="3">
                  <c:v>104</c:v>
                </c:pt>
                <c:pt idx="4">
                  <c:v>104</c:v>
                </c:pt>
                <c:pt idx="5">
                  <c:v>109</c:v>
                </c:pt>
                <c:pt idx="6">
                  <c:v>104</c:v>
                </c:pt>
                <c:pt idx="7">
                  <c:v>106</c:v>
                </c:pt>
                <c:pt idx="8">
                  <c:v>103</c:v>
                </c:pt>
                <c:pt idx="9">
                  <c:v>106.64</c:v>
                </c:pt>
                <c:pt idx="10">
                  <c:v>108.21</c:v>
                </c:pt>
                <c:pt idx="11">
                  <c:v>101.2</c:v>
                </c:pt>
                <c:pt idx="12">
                  <c:v>104.91</c:v>
                </c:pt>
                <c:pt idx="13">
                  <c:v>105.32</c:v>
                </c:pt>
                <c:pt idx="14">
                  <c:v>104.41</c:v>
                </c:pt>
                <c:pt idx="15">
                  <c:v>106.27</c:v>
                </c:pt>
                <c:pt idx="38">
                  <c:v>101.88</c:v>
                </c:pt>
                <c:pt idx="39">
                  <c:v>103.86</c:v>
                </c:pt>
                <c:pt idx="40">
                  <c:v>102.54</c:v>
                </c:pt>
                <c:pt idx="41">
                  <c:v>100.89</c:v>
                </c:pt>
                <c:pt idx="42">
                  <c:v>104.29</c:v>
                </c:pt>
                <c:pt idx="43">
                  <c:v>102.82</c:v>
                </c:pt>
                <c:pt idx="44">
                  <c:v>104.21</c:v>
                </c:pt>
                <c:pt idx="45">
                  <c:v>98</c:v>
                </c:pt>
                <c:pt idx="46">
                  <c:v>94.46</c:v>
                </c:pt>
                <c:pt idx="47">
                  <c:v>92.46</c:v>
                </c:pt>
                <c:pt idx="48">
                  <c:v>92.86</c:v>
                </c:pt>
                <c:pt idx="49">
                  <c:v>91.54</c:v>
                </c:pt>
                <c:pt idx="50">
                  <c:v>90.46</c:v>
                </c:pt>
                <c:pt idx="51">
                  <c:v>90.46</c:v>
                </c:pt>
                <c:pt idx="52">
                  <c:v>99.5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78112"/>
        <c:axId val="85980288"/>
      </c:lineChart>
      <c:catAx>
        <c:axId val="859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5980288"/>
        <c:crosses val="autoZero"/>
        <c:auto val="1"/>
        <c:lblAlgn val="ctr"/>
        <c:lblOffset val="100"/>
        <c:noMultiLvlLbl val="0"/>
      </c:catAx>
      <c:valAx>
        <c:axId val="8598028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597811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37">
          <cell r="D37">
            <v>15</v>
          </cell>
          <cell r="G37">
            <v>104</v>
          </cell>
        </row>
      </sheetData>
      <sheetData sheetId="1">
        <row r="37">
          <cell r="D37">
            <v>15</v>
          </cell>
          <cell r="G37">
            <v>106</v>
          </cell>
        </row>
      </sheetData>
      <sheetData sheetId="2">
        <row r="37">
          <cell r="D37">
            <v>18</v>
          </cell>
          <cell r="G37">
            <v>102</v>
          </cell>
        </row>
      </sheetData>
      <sheetData sheetId="3">
        <row r="37">
          <cell r="D37">
            <v>18</v>
          </cell>
          <cell r="G37">
            <v>104</v>
          </cell>
        </row>
      </sheetData>
      <sheetData sheetId="4">
        <row r="37">
          <cell r="D37">
            <v>18</v>
          </cell>
          <cell r="G37">
            <v>104</v>
          </cell>
        </row>
      </sheetData>
      <sheetData sheetId="5">
        <row r="37">
          <cell r="D37">
            <v>18</v>
          </cell>
          <cell r="G37">
            <v>109</v>
          </cell>
        </row>
      </sheetData>
      <sheetData sheetId="6">
        <row r="37">
          <cell r="D37">
            <v>18</v>
          </cell>
          <cell r="G37">
            <v>104</v>
          </cell>
        </row>
      </sheetData>
      <sheetData sheetId="7">
        <row r="37">
          <cell r="D37">
            <v>18</v>
          </cell>
          <cell r="G37">
            <v>106</v>
          </cell>
        </row>
      </sheetData>
      <sheetData sheetId="8">
        <row r="37">
          <cell r="D37">
            <v>18</v>
          </cell>
          <cell r="G37">
            <v>103</v>
          </cell>
        </row>
      </sheetData>
      <sheetData sheetId="9">
        <row r="37">
          <cell r="D37">
            <v>18</v>
          </cell>
          <cell r="G37">
            <v>106.64</v>
          </cell>
        </row>
      </sheetData>
      <sheetData sheetId="10">
        <row r="37">
          <cell r="D37">
            <v>18</v>
          </cell>
          <cell r="G37">
            <v>108.21</v>
          </cell>
        </row>
      </sheetData>
      <sheetData sheetId="11">
        <row r="37">
          <cell r="D37">
            <v>18</v>
          </cell>
          <cell r="G37">
            <v>101.2</v>
          </cell>
        </row>
      </sheetData>
      <sheetData sheetId="12">
        <row r="37">
          <cell r="D37">
            <v>18</v>
          </cell>
          <cell r="G37">
            <v>104.91</v>
          </cell>
        </row>
      </sheetData>
      <sheetData sheetId="13">
        <row r="37">
          <cell r="D37">
            <v>18</v>
          </cell>
          <cell r="G37">
            <v>105.32</v>
          </cell>
        </row>
      </sheetData>
      <sheetData sheetId="14">
        <row r="37">
          <cell r="G37">
            <v>104.41</v>
          </cell>
        </row>
      </sheetData>
      <sheetData sheetId="15">
        <row r="37">
          <cell r="G37">
            <v>106.27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37">
          <cell r="D37">
            <v>11</v>
          </cell>
          <cell r="G37">
            <v>101.88</v>
          </cell>
        </row>
      </sheetData>
      <sheetData sheetId="39">
        <row r="37">
          <cell r="D37">
            <v>11</v>
          </cell>
          <cell r="G37">
            <v>103.86</v>
          </cell>
        </row>
      </sheetData>
      <sheetData sheetId="40">
        <row r="37">
          <cell r="D37">
            <v>11</v>
          </cell>
          <cell r="G37">
            <v>102.54</v>
          </cell>
        </row>
      </sheetData>
      <sheetData sheetId="41">
        <row r="37">
          <cell r="D37">
            <v>11</v>
          </cell>
          <cell r="G37">
            <v>100.89</v>
          </cell>
        </row>
      </sheetData>
      <sheetData sheetId="42">
        <row r="37">
          <cell r="D37">
            <v>11</v>
          </cell>
          <cell r="G37">
            <v>104.29</v>
          </cell>
        </row>
      </sheetData>
      <sheetData sheetId="43">
        <row r="37">
          <cell r="D37">
            <v>11</v>
          </cell>
          <cell r="G37">
            <v>102.82</v>
          </cell>
        </row>
      </sheetData>
      <sheetData sheetId="44">
        <row r="37">
          <cell r="D37">
            <v>11</v>
          </cell>
          <cell r="G37">
            <v>104.21</v>
          </cell>
        </row>
      </sheetData>
      <sheetData sheetId="45">
        <row r="37">
          <cell r="D37">
            <v>11</v>
          </cell>
          <cell r="G37">
            <v>98</v>
          </cell>
        </row>
      </sheetData>
      <sheetData sheetId="46">
        <row r="37">
          <cell r="D37">
            <v>9</v>
          </cell>
          <cell r="G37">
            <v>94.46</v>
          </cell>
        </row>
      </sheetData>
      <sheetData sheetId="47">
        <row r="37">
          <cell r="D37">
            <v>9</v>
          </cell>
          <cell r="G37">
            <v>92.46</v>
          </cell>
        </row>
      </sheetData>
      <sheetData sheetId="48">
        <row r="37">
          <cell r="D37">
            <v>9</v>
          </cell>
          <cell r="G37">
            <v>92.86</v>
          </cell>
        </row>
      </sheetData>
      <sheetData sheetId="49">
        <row r="37">
          <cell r="D37">
            <v>9</v>
          </cell>
          <cell r="G37">
            <v>91.54</v>
          </cell>
        </row>
      </sheetData>
      <sheetData sheetId="50">
        <row r="37">
          <cell r="D37">
            <v>9</v>
          </cell>
          <cell r="G37">
            <v>90.46</v>
          </cell>
        </row>
      </sheetData>
      <sheetData sheetId="51">
        <row r="37">
          <cell r="D37">
            <v>9</v>
          </cell>
          <cell r="G37">
            <v>90.46</v>
          </cell>
        </row>
      </sheetData>
      <sheetData sheetId="52">
        <row r="37">
          <cell r="D37">
            <v>9</v>
          </cell>
          <cell r="G37">
            <v>99.5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4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24</v>
      </c>
      <c r="D7" s="41"/>
      <c r="E7" s="41"/>
      <c r="F7" s="42"/>
    </row>
    <row r="8" spans="1:33" x14ac:dyDescent="0.25">
      <c r="B8" s="22">
        <v>1</v>
      </c>
      <c r="C8" s="23">
        <v>12.87</v>
      </c>
      <c r="D8" s="23">
        <f>'[1]01'!$D$37</f>
        <v>15</v>
      </c>
      <c r="E8" s="23" t="s">
        <v>25</v>
      </c>
      <c r="F8" s="23">
        <f>'[1]01'!$G$37</f>
        <v>104</v>
      </c>
    </row>
    <row r="9" spans="1:33" x14ac:dyDescent="0.25">
      <c r="B9" s="24">
        <v>2</v>
      </c>
      <c r="C9" s="25">
        <v>12.87</v>
      </c>
      <c r="D9" s="25">
        <f>'[1]02'!$D$37</f>
        <v>15</v>
      </c>
      <c r="E9" s="25" t="s">
        <v>25</v>
      </c>
      <c r="F9" s="25">
        <f>'[1]02'!$G$37</f>
        <v>106</v>
      </c>
    </row>
    <row r="10" spans="1:33" x14ac:dyDescent="0.25">
      <c r="B10" s="26">
        <v>3</v>
      </c>
      <c r="C10" s="23">
        <v>12.87</v>
      </c>
      <c r="D10" s="23">
        <f>'[1]03'!$D$37</f>
        <v>18</v>
      </c>
      <c r="E10" s="23" t="s">
        <v>25</v>
      </c>
      <c r="F10" s="23">
        <f>'[1]03'!$G$37</f>
        <v>102</v>
      </c>
    </row>
    <row r="11" spans="1:33" x14ac:dyDescent="0.25">
      <c r="B11" s="24">
        <v>4</v>
      </c>
      <c r="C11" s="25">
        <v>12.87</v>
      </c>
      <c r="D11" s="25">
        <f>'[1]04'!$D$37</f>
        <v>18</v>
      </c>
      <c r="E11" s="25" t="s">
        <v>25</v>
      </c>
      <c r="F11" s="25">
        <f>'[1]04'!$G$37</f>
        <v>104</v>
      </c>
    </row>
    <row r="12" spans="1:33" x14ac:dyDescent="0.25">
      <c r="B12" s="26">
        <v>5</v>
      </c>
      <c r="C12" s="23">
        <v>12.87</v>
      </c>
      <c r="D12" s="23">
        <f>'[1]05'!$D$37</f>
        <v>18</v>
      </c>
      <c r="E12" s="23" t="s">
        <v>25</v>
      </c>
      <c r="F12" s="23">
        <f>'[1]05'!$G$37</f>
        <v>104</v>
      </c>
    </row>
    <row r="13" spans="1:33" x14ac:dyDescent="0.25">
      <c r="B13" s="24">
        <v>6</v>
      </c>
      <c r="C13" s="25">
        <v>12.87</v>
      </c>
      <c r="D13" s="25">
        <f>'[1]06'!$D$37</f>
        <v>18</v>
      </c>
      <c r="E13" s="25" t="s">
        <v>25</v>
      </c>
      <c r="F13" s="25">
        <f>'[1]06'!$G$37</f>
        <v>109</v>
      </c>
    </row>
    <row r="14" spans="1:33" x14ac:dyDescent="0.25">
      <c r="B14" s="26">
        <v>7</v>
      </c>
      <c r="C14" s="23">
        <v>12.87</v>
      </c>
      <c r="D14" s="23">
        <f>'[1]07'!$D$37</f>
        <v>18</v>
      </c>
      <c r="E14" s="23" t="s">
        <v>25</v>
      </c>
      <c r="F14" s="23">
        <f>'[1]07'!$G$37</f>
        <v>104</v>
      </c>
    </row>
    <row r="15" spans="1:33" x14ac:dyDescent="0.25">
      <c r="B15" s="24">
        <v>8</v>
      </c>
      <c r="C15" s="25">
        <v>12.87</v>
      </c>
      <c r="D15" s="25">
        <f>'[1]08'!$D$37</f>
        <v>18</v>
      </c>
      <c r="E15" s="25" t="s">
        <v>25</v>
      </c>
      <c r="F15" s="25">
        <f>'[1]08'!$G$37</f>
        <v>106</v>
      </c>
    </row>
    <row r="16" spans="1:33" x14ac:dyDescent="0.25">
      <c r="B16" s="26">
        <v>9</v>
      </c>
      <c r="C16" s="23">
        <v>12.87</v>
      </c>
      <c r="D16" s="23">
        <f>'[1]09'!$D$37</f>
        <v>18</v>
      </c>
      <c r="E16" s="23" t="s">
        <v>25</v>
      </c>
      <c r="F16" s="23">
        <f>'[1]09'!$G$37</f>
        <v>103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12.87</v>
      </c>
      <c r="D17" s="25">
        <f>'[1]10'!$D$37</f>
        <v>18</v>
      </c>
      <c r="E17" s="25" t="s">
        <v>25</v>
      </c>
      <c r="F17" s="25">
        <f>'[1]10'!$G$37</f>
        <v>106.64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12.87</v>
      </c>
      <c r="D18" s="23">
        <f>'[1]11'!$D$37</f>
        <v>18</v>
      </c>
      <c r="E18" s="23" t="s">
        <v>25</v>
      </c>
      <c r="F18" s="23">
        <f>'[1]11'!$G$37</f>
        <v>108.21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12.87</v>
      </c>
      <c r="D19" s="25">
        <f>'[1]12'!$D$37</f>
        <v>18</v>
      </c>
      <c r="E19" s="25" t="s">
        <v>25</v>
      </c>
      <c r="F19" s="25">
        <f>'[1]12'!$G$37</f>
        <v>101.2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12.87</v>
      </c>
      <c r="D20" s="23">
        <f>'[1]13'!$D$37</f>
        <v>18</v>
      </c>
      <c r="E20" s="23" t="s">
        <v>25</v>
      </c>
      <c r="F20" s="23">
        <f>'[1]13'!$G$37</f>
        <v>104.91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12.87</v>
      </c>
      <c r="D21" s="25">
        <f>'[1]14'!$D$37</f>
        <v>18</v>
      </c>
      <c r="E21" s="25" t="s">
        <v>25</v>
      </c>
      <c r="F21" s="25">
        <f>'[1]14'!$G$37</f>
        <v>105.32</v>
      </c>
      <c r="S21" s="2"/>
      <c r="T21" s="3" t="s">
        <v>28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12.87</v>
      </c>
      <c r="D22" s="23"/>
      <c r="E22" s="23" t="s">
        <v>25</v>
      </c>
      <c r="F22" s="23">
        <f>'[1]15'!$G$37</f>
        <v>104.41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>
        <v>12.87</v>
      </c>
      <c r="D23" s="25"/>
      <c r="E23" s="25" t="s">
        <v>25</v>
      </c>
      <c r="F23" s="25">
        <f>'[1]16'!$G$37</f>
        <v>106.27</v>
      </c>
      <c r="S23" s="2"/>
      <c r="T23" s="5">
        <v>2014</v>
      </c>
      <c r="U23" s="6">
        <v>17.8</v>
      </c>
      <c r="V23" s="6">
        <v>18.5</v>
      </c>
      <c r="W23" s="6">
        <v>17.25</v>
      </c>
      <c r="X23" s="6">
        <v>16</v>
      </c>
      <c r="Y23" s="6"/>
      <c r="Z23" s="9"/>
      <c r="AA23" s="6"/>
      <c r="AB23" s="6"/>
      <c r="AC23" s="6">
        <v>5.5</v>
      </c>
      <c r="AD23" s="6">
        <v>5</v>
      </c>
      <c r="AE23" s="6">
        <v>4.7500000000000009</v>
      </c>
      <c r="AF23" s="6">
        <v>4</v>
      </c>
      <c r="AG23" s="10">
        <f>AVERAGE(U23:AF23)</f>
        <v>11.1</v>
      </c>
    </row>
    <row r="24" spans="2:33" x14ac:dyDescent="0.25">
      <c r="B24" s="26">
        <v>17</v>
      </c>
      <c r="C24" s="23"/>
      <c r="D24" s="23"/>
      <c r="E24" s="23" t="s">
        <v>27</v>
      </c>
      <c r="F24" s="23"/>
      <c r="S24" s="2"/>
      <c r="T24" s="5">
        <v>2015</v>
      </c>
      <c r="U24" s="6">
        <v>4</v>
      </c>
      <c r="V24" s="6">
        <v>4</v>
      </c>
      <c r="W24" s="6">
        <v>5</v>
      </c>
      <c r="X24" s="6">
        <v>6</v>
      </c>
      <c r="Y24" s="6"/>
      <c r="Z24" s="9"/>
      <c r="AA24" s="6"/>
      <c r="AB24" s="6"/>
      <c r="AC24" s="6">
        <v>19</v>
      </c>
      <c r="AD24" s="6">
        <v>19</v>
      </c>
      <c r="AE24" s="6">
        <v>19.5</v>
      </c>
      <c r="AF24" s="6">
        <v>21</v>
      </c>
      <c r="AG24" s="10">
        <f t="shared" ref="AG24:AG31" si="0">AVERAGE(U24:AF24)</f>
        <v>12.1875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2016</v>
      </c>
      <c r="U25" s="6">
        <v>19.5</v>
      </c>
      <c r="V25" s="6">
        <v>19</v>
      </c>
      <c r="W25" s="6">
        <v>19.2</v>
      </c>
      <c r="X25" s="6">
        <v>20.5</v>
      </c>
      <c r="Y25" s="6"/>
      <c r="Z25" s="9"/>
      <c r="AA25" s="6"/>
      <c r="AB25" s="6"/>
      <c r="AC25" s="6">
        <v>32</v>
      </c>
      <c r="AD25" s="6">
        <v>25.25</v>
      </c>
      <c r="AE25" s="6">
        <v>20.25</v>
      </c>
      <c r="AF25" s="6">
        <v>20</v>
      </c>
      <c r="AG25" s="10">
        <f t="shared" si="0"/>
        <v>21.962499999999999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2017</v>
      </c>
      <c r="U26" s="6">
        <v>25</v>
      </c>
      <c r="V26" s="6">
        <v>27.500000000000004</v>
      </c>
      <c r="W26" s="6">
        <v>29.000000000000004</v>
      </c>
      <c r="X26" s="6"/>
      <c r="Y26" s="6"/>
      <c r="Z26" s="9"/>
      <c r="AA26" s="6"/>
      <c r="AB26" s="6"/>
      <c r="AC26" s="6">
        <v>9</v>
      </c>
      <c r="AD26" s="6">
        <v>9</v>
      </c>
      <c r="AE26" s="6">
        <v>9</v>
      </c>
      <c r="AF26" s="6">
        <v>9.0000000000000018</v>
      </c>
      <c r="AG26" s="10">
        <f t="shared" si="0"/>
        <v>16.785714285714285</v>
      </c>
    </row>
    <row r="27" spans="2:33" x14ac:dyDescent="0.25">
      <c r="B27" s="24">
        <v>20</v>
      </c>
      <c r="C27" s="25"/>
      <c r="D27" s="25"/>
      <c r="E27" s="25"/>
      <c r="F27" s="25"/>
      <c r="S27" s="2"/>
      <c r="T27" s="5">
        <v>2018</v>
      </c>
      <c r="U27" s="6">
        <v>9</v>
      </c>
      <c r="V27" s="6">
        <v>10.5</v>
      </c>
      <c r="W27" s="6">
        <v>12</v>
      </c>
      <c r="X27" s="6">
        <v>12</v>
      </c>
      <c r="Y27" s="6"/>
      <c r="Z27" s="9"/>
      <c r="AA27" s="6"/>
      <c r="AB27" s="6"/>
      <c r="AC27" s="6">
        <v>23</v>
      </c>
      <c r="AD27" s="6">
        <v>23</v>
      </c>
      <c r="AE27" s="6">
        <v>24.2</v>
      </c>
      <c r="AF27" s="6">
        <v>26</v>
      </c>
      <c r="AG27" s="10">
        <f t="shared" si="0"/>
        <v>17.462499999999999</v>
      </c>
    </row>
    <row r="28" spans="2:33" x14ac:dyDescent="0.25">
      <c r="B28" s="26">
        <v>21</v>
      </c>
      <c r="C28" s="23"/>
      <c r="D28" s="23"/>
      <c r="E28" s="23"/>
      <c r="F28" s="23"/>
      <c r="S28" s="2"/>
      <c r="T28" s="5">
        <v>2019</v>
      </c>
      <c r="U28" s="6">
        <v>30.5</v>
      </c>
      <c r="V28" s="6">
        <v>39.200000000000003</v>
      </c>
      <c r="W28" s="6">
        <v>36</v>
      </c>
      <c r="X28" s="6"/>
      <c r="Y28" s="6"/>
      <c r="Z28" s="9"/>
      <c r="AA28" s="6"/>
      <c r="AB28" s="6"/>
      <c r="AC28" s="6">
        <v>17</v>
      </c>
      <c r="AD28" s="6">
        <v>15</v>
      </c>
      <c r="AE28" s="6">
        <v>15</v>
      </c>
      <c r="AF28" s="6">
        <v>15</v>
      </c>
      <c r="AG28" s="10">
        <f t="shared" si="0"/>
        <v>23.957142857142856</v>
      </c>
    </row>
    <row r="29" spans="2:33" x14ac:dyDescent="0.25">
      <c r="B29" s="24">
        <v>22</v>
      </c>
      <c r="C29" s="25"/>
      <c r="D29" s="25"/>
      <c r="E29" s="25"/>
      <c r="F29" s="25"/>
      <c r="S29" s="2"/>
      <c r="T29" s="5" t="s">
        <v>5</v>
      </c>
      <c r="U29" s="6">
        <f>MAX(U23:U28)</f>
        <v>30.5</v>
      </c>
      <c r="V29" s="6">
        <f t="shared" ref="V29:AF29" si="1">MAX(V23:V28)</f>
        <v>39.200000000000003</v>
      </c>
      <c r="W29" s="6">
        <f t="shared" si="1"/>
        <v>36</v>
      </c>
      <c r="X29" s="6">
        <f t="shared" si="1"/>
        <v>20.5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32</v>
      </c>
      <c r="AD29" s="6">
        <f t="shared" si="1"/>
        <v>25.25</v>
      </c>
      <c r="AE29" s="6">
        <f t="shared" si="1"/>
        <v>24.2</v>
      </c>
      <c r="AF29" s="6">
        <f t="shared" si="1"/>
        <v>26</v>
      </c>
      <c r="AG29" s="10">
        <f t="shared" si="0"/>
        <v>19.470833333333331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6</v>
      </c>
      <c r="U30" s="6">
        <f>MIN(U23:U28)</f>
        <v>4</v>
      </c>
      <c r="V30" s="6">
        <f t="shared" ref="V30:AF30" si="2">MIN(V23:V28)</f>
        <v>4</v>
      </c>
      <c r="W30" s="6">
        <f t="shared" si="2"/>
        <v>5</v>
      </c>
      <c r="X30" s="6">
        <f t="shared" si="2"/>
        <v>6</v>
      </c>
      <c r="Y30" s="6">
        <f t="shared" si="2"/>
        <v>0</v>
      </c>
      <c r="Z30" s="6">
        <f t="shared" si="2"/>
        <v>0</v>
      </c>
      <c r="AA30" s="6">
        <f t="shared" si="2"/>
        <v>0</v>
      </c>
      <c r="AB30" s="6">
        <f t="shared" si="2"/>
        <v>0</v>
      </c>
      <c r="AC30" s="6">
        <f t="shared" si="2"/>
        <v>5.5</v>
      </c>
      <c r="AD30" s="6">
        <f t="shared" si="2"/>
        <v>5</v>
      </c>
      <c r="AE30" s="6">
        <f t="shared" si="2"/>
        <v>4.7500000000000009</v>
      </c>
      <c r="AF30" s="6">
        <f t="shared" si="2"/>
        <v>4</v>
      </c>
      <c r="AG30" s="10">
        <f t="shared" si="0"/>
        <v>3.1875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7</v>
      </c>
      <c r="U31" s="6">
        <f>AVERAGE(U23:U28)</f>
        <v>17.633333333333333</v>
      </c>
      <c r="V31" s="6">
        <f t="shared" ref="V31:AF31" si="3">AVERAGE(V23:V28)</f>
        <v>19.783333333333335</v>
      </c>
      <c r="W31" s="6">
        <f t="shared" si="3"/>
        <v>19.741666666666667</v>
      </c>
      <c r="X31" s="6">
        <f t="shared" si="3"/>
        <v>13.625</v>
      </c>
      <c r="Y31" s="6" t="e">
        <f t="shared" si="3"/>
        <v>#DIV/0!</v>
      </c>
      <c r="Z31" s="6" t="e">
        <f t="shared" si="3"/>
        <v>#DIV/0!</v>
      </c>
      <c r="AA31" s="6" t="e">
        <f t="shared" si="3"/>
        <v>#DIV/0!</v>
      </c>
      <c r="AB31" s="6" t="e">
        <f t="shared" si="3"/>
        <v>#DIV/0!</v>
      </c>
      <c r="AC31" s="6">
        <f t="shared" si="3"/>
        <v>17.583333333333332</v>
      </c>
      <c r="AD31" s="6">
        <f t="shared" si="3"/>
        <v>16.041666666666668</v>
      </c>
      <c r="AE31" s="6">
        <f t="shared" si="3"/>
        <v>15.450000000000001</v>
      </c>
      <c r="AF31" s="6">
        <f t="shared" si="3"/>
        <v>15.833333333333334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8</v>
      </c>
      <c r="U35" s="6">
        <f t="shared" ref="U35:AF37" si="4">U29</f>
        <v>30.5</v>
      </c>
      <c r="V35" s="6">
        <f t="shared" si="4"/>
        <v>39.200000000000003</v>
      </c>
      <c r="W35" s="6">
        <f t="shared" si="4"/>
        <v>36</v>
      </c>
      <c r="X35" s="6">
        <f t="shared" si="4"/>
        <v>20.5</v>
      </c>
      <c r="Y35" s="6"/>
      <c r="Z35" s="6"/>
      <c r="AA35" s="6"/>
      <c r="AB35" s="6"/>
      <c r="AC35" s="6">
        <f t="shared" si="4"/>
        <v>32</v>
      </c>
      <c r="AD35" s="6">
        <f t="shared" si="4"/>
        <v>25.25</v>
      </c>
      <c r="AE35" s="6">
        <f t="shared" si="4"/>
        <v>24.2</v>
      </c>
      <c r="AF35" s="6">
        <f t="shared" si="4"/>
        <v>26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4</v>
      </c>
      <c r="V36" s="6">
        <f t="shared" si="4"/>
        <v>4</v>
      </c>
      <c r="W36" s="6">
        <f t="shared" si="4"/>
        <v>5</v>
      </c>
      <c r="X36" s="6">
        <f t="shared" si="4"/>
        <v>6</v>
      </c>
      <c r="Y36" s="6"/>
      <c r="Z36" s="6"/>
      <c r="AA36" s="6"/>
      <c r="AB36" s="6"/>
      <c r="AC36" s="6">
        <f t="shared" si="4"/>
        <v>5.5</v>
      </c>
      <c r="AD36" s="6">
        <f t="shared" si="4"/>
        <v>5</v>
      </c>
      <c r="AE36" s="6">
        <f t="shared" si="4"/>
        <v>4.7500000000000009</v>
      </c>
      <c r="AF36" s="6">
        <f t="shared" si="4"/>
        <v>4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2014 - 2019</v>
      </c>
      <c r="U37" s="11">
        <f t="shared" si="4"/>
        <v>17.633333333333333</v>
      </c>
      <c r="V37" s="11">
        <f t="shared" si="4"/>
        <v>19.783333333333335</v>
      </c>
      <c r="W37" s="11">
        <f t="shared" si="4"/>
        <v>19.741666666666667</v>
      </c>
      <c r="X37" s="11">
        <f t="shared" si="4"/>
        <v>13.625</v>
      </c>
      <c r="Y37" s="11"/>
      <c r="Z37" s="11"/>
      <c r="AA37" s="11"/>
      <c r="AB37" s="11"/>
      <c r="AC37" s="11">
        <f t="shared" si="4"/>
        <v>17.583333333333332</v>
      </c>
      <c r="AD37" s="11">
        <f t="shared" si="4"/>
        <v>16.041666666666668</v>
      </c>
      <c r="AE37" s="11">
        <f t="shared" si="4"/>
        <v>15.450000000000001</v>
      </c>
      <c r="AF37" s="11">
        <f t="shared" si="4"/>
        <v>15.833333333333334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2020</v>
      </c>
      <c r="U38" s="12">
        <f>AVERAGE(D8:D12)</f>
        <v>16.8</v>
      </c>
      <c r="V38" s="12">
        <f>AVERAGE(D13:D16)</f>
        <v>18</v>
      </c>
      <c r="W38" s="12">
        <f>AVERAGE(D17:D20)</f>
        <v>18</v>
      </c>
      <c r="X38" s="12">
        <f>AVERAGE(D21:D25)</f>
        <v>18</v>
      </c>
      <c r="Y38" s="12"/>
      <c r="Z38" s="12"/>
      <c r="AA38" s="12"/>
      <c r="AB38" s="12"/>
      <c r="AC38" s="12">
        <f>AVERAGE(D43:D46)</f>
        <v>11</v>
      </c>
      <c r="AD38" s="12">
        <f>AVERAGE(D47:D51)</f>
        <v>11</v>
      </c>
      <c r="AE38" s="12">
        <f>AVERAGE(D52:D55)</f>
        <v>10</v>
      </c>
      <c r="AF38" s="12">
        <f>AVERAGE(D56:D60)</f>
        <v>9</v>
      </c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2014</v>
      </c>
      <c r="U44" s="6">
        <v>79.066666666666677</v>
      </c>
      <c r="V44" s="6">
        <v>81.041666666666686</v>
      </c>
      <c r="W44" s="6">
        <v>84.326388888888886</v>
      </c>
      <c r="X44" s="6">
        <v>84.220238095238088</v>
      </c>
      <c r="Y44" s="6"/>
      <c r="Z44" s="9"/>
      <c r="AA44" s="6"/>
      <c r="AB44" s="6"/>
      <c r="AC44" s="6">
        <v>74.738095238095241</v>
      </c>
      <c r="AD44" s="6">
        <v>74.2</v>
      </c>
      <c r="AE44" s="6">
        <v>72.666666666666671</v>
      </c>
      <c r="AF44" s="6">
        <v>71.038194444444443</v>
      </c>
      <c r="AG44" s="10">
        <f>AVERAGE(U44:AF44)</f>
        <v>77.662239583333331</v>
      </c>
    </row>
    <row r="45" spans="2:33" x14ac:dyDescent="0.25">
      <c r="B45" s="24">
        <v>38</v>
      </c>
      <c r="C45" s="25"/>
      <c r="D45" s="25"/>
      <c r="E45" s="25" t="s">
        <v>26</v>
      </c>
      <c r="F45" s="25"/>
      <c r="S45" s="2"/>
      <c r="T45" s="5">
        <v>2015</v>
      </c>
      <c r="U45" s="6">
        <v>69.825000000000003</v>
      </c>
      <c r="V45" s="6">
        <v>70.489583333333343</v>
      </c>
      <c r="W45" s="6">
        <v>70.052083333333329</v>
      </c>
      <c r="X45" s="6">
        <v>69.833730158730162</v>
      </c>
      <c r="Y45" s="6"/>
      <c r="Z45" s="9"/>
      <c r="AA45" s="6"/>
      <c r="AB45" s="6"/>
      <c r="AC45" s="6">
        <v>74.345238095238102</v>
      </c>
      <c r="AD45" s="6">
        <v>74.654761904761912</v>
      </c>
      <c r="AE45" s="6">
        <v>73.261904761904759</v>
      </c>
      <c r="AF45" s="6">
        <v>75.126984126984127</v>
      </c>
      <c r="AG45" s="10">
        <f t="shared" ref="AG45:AG52" si="5">AVERAGE(U45:AF45)</f>
        <v>72.198660714285722</v>
      </c>
    </row>
    <row r="46" spans="2:33" x14ac:dyDescent="0.25">
      <c r="B46" s="26">
        <v>39</v>
      </c>
      <c r="C46" s="23">
        <v>12.87</v>
      </c>
      <c r="D46" s="23">
        <f>'[1]39'!$D$37</f>
        <v>11</v>
      </c>
      <c r="E46" s="23" t="s">
        <v>25</v>
      </c>
      <c r="F46" s="23">
        <f>'[1]39'!$G$37</f>
        <v>101.88</v>
      </c>
      <c r="S46" s="2"/>
      <c r="T46" s="5">
        <v>2016</v>
      </c>
      <c r="U46" s="6">
        <v>74.482142857142847</v>
      </c>
      <c r="V46" s="6">
        <v>72.285714285714292</v>
      </c>
      <c r="W46" s="6">
        <v>73.383809523809532</v>
      </c>
      <c r="X46" s="6">
        <v>81.958333333333329</v>
      </c>
      <c r="Y46" s="6"/>
      <c r="Z46" s="9"/>
      <c r="AA46" s="6"/>
      <c r="AB46" s="6"/>
      <c r="AC46" s="6">
        <v>91.341269841269849</v>
      </c>
      <c r="AD46" s="6">
        <v>84.606547619047618</v>
      </c>
      <c r="AE46" s="6">
        <v>73.395833333333343</v>
      </c>
      <c r="AF46" s="6">
        <v>83.391666666666652</v>
      </c>
      <c r="AG46" s="10">
        <f t="shared" si="5"/>
        <v>79.355664682539683</v>
      </c>
    </row>
    <row r="47" spans="2:33" x14ac:dyDescent="0.25">
      <c r="B47" s="24">
        <v>40</v>
      </c>
      <c r="C47" s="25">
        <v>12.87</v>
      </c>
      <c r="D47" s="25">
        <f>'[1]40'!$D$37</f>
        <v>11</v>
      </c>
      <c r="E47" s="25" t="s">
        <v>25</v>
      </c>
      <c r="F47" s="25">
        <f>'[1]40'!$G$37</f>
        <v>103.86</v>
      </c>
      <c r="S47" s="2"/>
      <c r="T47" s="5">
        <v>2017</v>
      </c>
      <c r="U47" s="6">
        <v>83.663888888888891</v>
      </c>
      <c r="V47" s="6">
        <v>81.3</v>
      </c>
      <c r="W47" s="6">
        <v>83.01166666666667</v>
      </c>
      <c r="X47" s="6">
        <v>93.222321428571448</v>
      </c>
      <c r="Y47" s="6"/>
      <c r="Z47" s="9"/>
      <c r="AA47" s="6"/>
      <c r="AB47" s="6"/>
      <c r="AC47" s="6">
        <v>72.1111111111111</v>
      </c>
      <c r="AD47" s="6">
        <v>66.589583333333337</v>
      </c>
      <c r="AE47" s="6">
        <v>71.422222222222217</v>
      </c>
      <c r="AF47" s="6">
        <v>71.783333333333317</v>
      </c>
      <c r="AG47" s="10">
        <f t="shared" si="5"/>
        <v>77.88801587301586</v>
      </c>
    </row>
    <row r="48" spans="2:33" x14ac:dyDescent="0.25">
      <c r="B48" s="26">
        <v>41</v>
      </c>
      <c r="C48" s="23">
        <v>12.87</v>
      </c>
      <c r="D48" s="23">
        <f>'[1]41'!$D$37</f>
        <v>11</v>
      </c>
      <c r="E48" s="23" t="s">
        <v>25</v>
      </c>
      <c r="F48" s="23">
        <f>'[1]41'!$G$37</f>
        <v>102.54</v>
      </c>
      <c r="S48" s="2"/>
      <c r="T48" s="5">
        <v>2018</v>
      </c>
      <c r="U48" s="6">
        <v>75.154487179487177</v>
      </c>
      <c r="V48" s="6">
        <v>76.174999999999997</v>
      </c>
      <c r="W48" s="6">
        <v>71.66</v>
      </c>
      <c r="X48" s="6">
        <v>72.244871794871784</v>
      </c>
      <c r="Y48" s="6"/>
      <c r="Z48" s="9"/>
      <c r="AA48" s="6"/>
      <c r="AB48" s="6"/>
      <c r="AC48" s="6"/>
      <c r="AD48" s="6">
        <v>103.17297979797982</v>
      </c>
      <c r="AE48" s="6">
        <v>100.31476190476192</v>
      </c>
      <c r="AF48" s="6">
        <v>99.9</v>
      </c>
      <c r="AG48" s="10">
        <f t="shared" si="5"/>
        <v>85.517442953871523</v>
      </c>
    </row>
    <row r="49" spans="2:33" x14ac:dyDescent="0.25">
      <c r="B49" s="24">
        <v>42</v>
      </c>
      <c r="C49" s="25">
        <v>12.87</v>
      </c>
      <c r="D49" s="25">
        <f>'[1]42'!$D$37</f>
        <v>11</v>
      </c>
      <c r="E49" s="25" t="s">
        <v>25</v>
      </c>
      <c r="F49" s="25">
        <f>'[1]42'!$G$37</f>
        <v>100.89</v>
      </c>
      <c r="S49" s="2"/>
      <c r="T49" s="5">
        <v>2019</v>
      </c>
      <c r="U49" s="6">
        <v>99.4</v>
      </c>
      <c r="V49" s="6">
        <v>98.326666666666682</v>
      </c>
      <c r="W49" s="6">
        <v>100.20833333333331</v>
      </c>
      <c r="X49" s="6">
        <v>101.86666666666666</v>
      </c>
      <c r="Y49" s="6"/>
      <c r="Z49" s="9"/>
      <c r="AA49" s="6"/>
      <c r="AB49" s="6"/>
      <c r="AC49" s="6">
        <v>110.62706043956045</v>
      </c>
      <c r="AD49" s="6">
        <v>109.77142857142859</v>
      </c>
      <c r="AE49" s="6">
        <v>103.67857142857144</v>
      </c>
      <c r="AF49" s="6">
        <v>104.52678571428571</v>
      </c>
      <c r="AG49" s="10">
        <f t="shared" si="5"/>
        <v>103.55068910256411</v>
      </c>
    </row>
    <row r="50" spans="2:33" x14ac:dyDescent="0.25">
      <c r="B50" s="26">
        <v>43</v>
      </c>
      <c r="C50" s="23">
        <v>12.87</v>
      </c>
      <c r="D50" s="23">
        <f>'[1]43'!$D$37</f>
        <v>11</v>
      </c>
      <c r="E50" s="23" t="s">
        <v>25</v>
      </c>
      <c r="F50" s="23">
        <f>'[1]43'!$G$37</f>
        <v>104.29</v>
      </c>
      <c r="S50" s="2"/>
      <c r="T50" s="5" t="s">
        <v>5</v>
      </c>
      <c r="U50" s="6">
        <f t="shared" ref="U50:AF50" si="6">MAX(U44:U47)</f>
        <v>83.663888888888891</v>
      </c>
      <c r="V50" s="6">
        <f t="shared" si="6"/>
        <v>81.3</v>
      </c>
      <c r="W50" s="6">
        <f t="shared" si="6"/>
        <v>84.326388888888886</v>
      </c>
      <c r="X50" s="6">
        <f t="shared" si="6"/>
        <v>93.222321428571448</v>
      </c>
      <c r="Y50" s="6">
        <f t="shared" si="6"/>
        <v>0</v>
      </c>
      <c r="Z50" s="6">
        <f t="shared" si="6"/>
        <v>0</v>
      </c>
      <c r="AA50" s="6">
        <f t="shared" si="6"/>
        <v>0</v>
      </c>
      <c r="AB50" s="6">
        <f t="shared" si="6"/>
        <v>0</v>
      </c>
      <c r="AC50" s="6">
        <f t="shared" si="6"/>
        <v>91.341269841269849</v>
      </c>
      <c r="AD50" s="6">
        <f t="shared" si="6"/>
        <v>84.606547619047618</v>
      </c>
      <c r="AE50" s="6">
        <f t="shared" si="6"/>
        <v>73.395833333333343</v>
      </c>
      <c r="AF50" s="6">
        <f t="shared" si="6"/>
        <v>83.391666666666652</v>
      </c>
      <c r="AG50" s="10">
        <f t="shared" si="5"/>
        <v>56.270659722222234</v>
      </c>
    </row>
    <row r="51" spans="2:33" x14ac:dyDescent="0.25">
      <c r="B51" s="24">
        <v>44</v>
      </c>
      <c r="C51" s="25">
        <v>12.87</v>
      </c>
      <c r="D51" s="25">
        <f>'[1]44'!$D$37</f>
        <v>11</v>
      </c>
      <c r="E51" s="25" t="s">
        <v>25</v>
      </c>
      <c r="F51" s="25">
        <f>'[1]44'!$G$37</f>
        <v>102.82</v>
      </c>
      <c r="S51" s="2"/>
      <c r="T51" s="5" t="s">
        <v>6</v>
      </c>
      <c r="U51" s="6">
        <f t="shared" ref="U51:AF51" si="7">MIN(U44:U47)</f>
        <v>69.825000000000003</v>
      </c>
      <c r="V51" s="6">
        <f t="shared" si="7"/>
        <v>70.489583333333343</v>
      </c>
      <c r="W51" s="6">
        <f t="shared" si="7"/>
        <v>70.052083333333329</v>
      </c>
      <c r="X51" s="6">
        <f t="shared" si="7"/>
        <v>69.833730158730162</v>
      </c>
      <c r="Y51" s="6">
        <f t="shared" si="7"/>
        <v>0</v>
      </c>
      <c r="Z51" s="6">
        <f t="shared" si="7"/>
        <v>0</v>
      </c>
      <c r="AA51" s="6">
        <f t="shared" si="7"/>
        <v>0</v>
      </c>
      <c r="AB51" s="6">
        <f t="shared" si="7"/>
        <v>0</v>
      </c>
      <c r="AC51" s="6">
        <f t="shared" si="7"/>
        <v>72.1111111111111</v>
      </c>
      <c r="AD51" s="6">
        <f t="shared" si="7"/>
        <v>66.589583333333337</v>
      </c>
      <c r="AE51" s="6">
        <f t="shared" si="7"/>
        <v>71.422222222222217</v>
      </c>
      <c r="AF51" s="6">
        <f t="shared" si="7"/>
        <v>71.038194444444443</v>
      </c>
      <c r="AG51" s="10">
        <f t="shared" si="5"/>
        <v>46.780125661375656</v>
      </c>
    </row>
    <row r="52" spans="2:33" x14ac:dyDescent="0.25">
      <c r="B52" s="26">
        <v>45</v>
      </c>
      <c r="C52" s="23">
        <v>12.87</v>
      </c>
      <c r="D52" s="23">
        <f>'[1]45'!$D$37</f>
        <v>11</v>
      </c>
      <c r="E52" s="23" t="s">
        <v>25</v>
      </c>
      <c r="F52" s="23">
        <f>'[1]45'!$G$37</f>
        <v>104.21</v>
      </c>
      <c r="S52" s="2"/>
      <c r="T52" s="5" t="s">
        <v>7</v>
      </c>
      <c r="U52" s="6">
        <f t="shared" ref="U52:AF52" si="8">AVERAGE(U44:U47)</f>
        <v>76.759424603174608</v>
      </c>
      <c r="V52" s="6">
        <f t="shared" si="8"/>
        <v>76.279241071428586</v>
      </c>
      <c r="W52" s="6">
        <f t="shared" si="8"/>
        <v>77.693487103174604</v>
      </c>
      <c r="X52" s="6">
        <f t="shared" si="8"/>
        <v>82.308655753968253</v>
      </c>
      <c r="Y52" s="6" t="e">
        <f t="shared" si="8"/>
        <v>#DIV/0!</v>
      </c>
      <c r="Z52" s="6" t="e">
        <f t="shared" si="8"/>
        <v>#DIV/0!</v>
      </c>
      <c r="AA52" s="6" t="e">
        <f t="shared" si="8"/>
        <v>#DIV/0!</v>
      </c>
      <c r="AB52" s="6" t="e">
        <f t="shared" si="8"/>
        <v>#DIV/0!</v>
      </c>
      <c r="AC52" s="6">
        <f t="shared" si="8"/>
        <v>78.133928571428569</v>
      </c>
      <c r="AD52" s="6">
        <f t="shared" si="8"/>
        <v>75.012723214285714</v>
      </c>
      <c r="AE52" s="6">
        <f t="shared" si="8"/>
        <v>72.686656746031758</v>
      </c>
      <c r="AF52" s="6">
        <f t="shared" si="8"/>
        <v>75.335044642857127</v>
      </c>
      <c r="AG52" s="10" t="e">
        <f t="shared" si="5"/>
        <v>#DIV/0!</v>
      </c>
    </row>
    <row r="53" spans="2:33" x14ac:dyDescent="0.25">
      <c r="B53" s="24">
        <v>46</v>
      </c>
      <c r="C53" s="25">
        <v>12.87</v>
      </c>
      <c r="D53" s="25">
        <f>'[1]46'!$D$37</f>
        <v>11</v>
      </c>
      <c r="E53" s="25" t="s">
        <v>25</v>
      </c>
      <c r="F53" s="25">
        <f>'[1]46'!$G$37</f>
        <v>98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12.87</v>
      </c>
      <c r="D54" s="23">
        <f>'[1]47'!$D$37</f>
        <v>9</v>
      </c>
      <c r="E54" s="23" t="s">
        <v>25</v>
      </c>
      <c r="F54" s="23">
        <f>'[1]47'!$G$37</f>
        <v>94.46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12.87</v>
      </c>
      <c r="D55" s="25">
        <f>'[1]48'!$D$37</f>
        <v>9</v>
      </c>
      <c r="E55" s="25" t="s">
        <v>25</v>
      </c>
      <c r="F55" s="25">
        <f>'[1]48'!$G$37</f>
        <v>92.46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>
        <v>12.87</v>
      </c>
      <c r="D56" s="23">
        <f>'[1]49'!$D$37</f>
        <v>9</v>
      </c>
      <c r="E56" s="23" t="s">
        <v>25</v>
      </c>
      <c r="F56" s="23">
        <f>'[1]49'!$G$37</f>
        <v>92.86</v>
      </c>
      <c r="S56" s="2"/>
      <c r="T56" s="5" t="s">
        <v>8</v>
      </c>
      <c r="U56" s="6">
        <f t="shared" ref="U56:AF58" si="9">U50</f>
        <v>83.663888888888891</v>
      </c>
      <c r="V56" s="6">
        <f t="shared" si="9"/>
        <v>81.3</v>
      </c>
      <c r="W56" s="6">
        <f t="shared" si="9"/>
        <v>84.326388888888886</v>
      </c>
      <c r="X56" s="6">
        <f t="shared" si="9"/>
        <v>93.222321428571448</v>
      </c>
      <c r="Y56" s="6"/>
      <c r="Z56" s="6"/>
      <c r="AA56" s="6"/>
      <c r="AB56" s="6"/>
      <c r="AC56" s="6">
        <f t="shared" si="9"/>
        <v>91.341269841269849</v>
      </c>
      <c r="AD56" s="6">
        <f t="shared" si="9"/>
        <v>84.606547619047618</v>
      </c>
      <c r="AE56" s="6">
        <f t="shared" si="9"/>
        <v>73.395833333333343</v>
      </c>
      <c r="AF56" s="6">
        <f t="shared" si="9"/>
        <v>83.391666666666652</v>
      </c>
      <c r="AG56" s="4"/>
    </row>
    <row r="57" spans="2:33" x14ac:dyDescent="0.25">
      <c r="B57" s="24">
        <v>50</v>
      </c>
      <c r="C57" s="25">
        <v>12.87</v>
      </c>
      <c r="D57" s="25">
        <f>'[1]50'!$D$37</f>
        <v>9</v>
      </c>
      <c r="E57" s="25" t="s">
        <v>25</v>
      </c>
      <c r="F57" s="25">
        <f>'[1]50'!$G$37</f>
        <v>91.54</v>
      </c>
      <c r="S57" s="2"/>
      <c r="T57" s="5"/>
      <c r="U57" s="6">
        <f t="shared" si="9"/>
        <v>69.825000000000003</v>
      </c>
      <c r="V57" s="6">
        <f t="shared" si="9"/>
        <v>70.489583333333343</v>
      </c>
      <c r="W57" s="6">
        <f t="shared" si="9"/>
        <v>70.052083333333329</v>
      </c>
      <c r="X57" s="6">
        <f t="shared" si="9"/>
        <v>69.833730158730162</v>
      </c>
      <c r="Y57" s="6"/>
      <c r="Z57" s="6"/>
      <c r="AA57" s="6"/>
      <c r="AB57" s="6"/>
      <c r="AC57" s="6">
        <f t="shared" si="9"/>
        <v>72.1111111111111</v>
      </c>
      <c r="AD57" s="6">
        <f t="shared" si="9"/>
        <v>66.589583333333337</v>
      </c>
      <c r="AE57" s="6">
        <f t="shared" si="9"/>
        <v>71.422222222222217</v>
      </c>
      <c r="AF57" s="6">
        <f t="shared" si="9"/>
        <v>71.038194444444443</v>
      </c>
      <c r="AG57" s="4"/>
    </row>
    <row r="58" spans="2:33" x14ac:dyDescent="0.25">
      <c r="B58" s="26">
        <v>51</v>
      </c>
      <c r="C58" s="23">
        <v>12.87</v>
      </c>
      <c r="D58" s="23">
        <f>'[1]51'!$D$37</f>
        <v>9</v>
      </c>
      <c r="E58" s="23" t="s">
        <v>25</v>
      </c>
      <c r="F58" s="23">
        <f>'[1]51'!$G$37</f>
        <v>90.46</v>
      </c>
      <c r="S58" s="2"/>
      <c r="T58" s="7" t="str">
        <f>T52</f>
        <v>Promedio 2014 - 2019</v>
      </c>
      <c r="U58" s="11">
        <f t="shared" si="9"/>
        <v>76.759424603174608</v>
      </c>
      <c r="V58" s="11">
        <f t="shared" si="9"/>
        <v>76.279241071428586</v>
      </c>
      <c r="W58" s="11">
        <f t="shared" si="9"/>
        <v>77.693487103174604</v>
      </c>
      <c r="X58" s="11">
        <f t="shared" si="9"/>
        <v>82.308655753968253</v>
      </c>
      <c r="Y58" s="11"/>
      <c r="Z58" s="11"/>
      <c r="AA58" s="11"/>
      <c r="AB58" s="11"/>
      <c r="AC58" s="11">
        <f t="shared" si="9"/>
        <v>78.133928571428569</v>
      </c>
      <c r="AD58" s="11">
        <f t="shared" si="9"/>
        <v>75.012723214285714</v>
      </c>
      <c r="AE58" s="11">
        <f t="shared" si="9"/>
        <v>72.686656746031758</v>
      </c>
      <c r="AF58" s="11">
        <f t="shared" si="9"/>
        <v>75.335044642857127</v>
      </c>
      <c r="AG58" s="4"/>
    </row>
    <row r="59" spans="2:33" x14ac:dyDescent="0.25">
      <c r="B59" s="24">
        <v>52</v>
      </c>
      <c r="C59" s="25">
        <v>12.87</v>
      </c>
      <c r="D59" s="25">
        <f>'[1]52'!$D$37</f>
        <v>9</v>
      </c>
      <c r="E59" s="25" t="s">
        <v>25</v>
      </c>
      <c r="F59" s="25">
        <f>'[1]52'!$G$37</f>
        <v>90.46</v>
      </c>
      <c r="S59" s="2"/>
      <c r="T59" s="5">
        <v>2020</v>
      </c>
      <c r="U59" s="12">
        <f>AVERAGE(F8:F12)</f>
        <v>104</v>
      </c>
      <c r="V59" s="12">
        <f>AVERAGE(F13:F17)</f>
        <v>105.72799999999999</v>
      </c>
      <c r="W59" s="12">
        <f>AVERAGE(F17:F20)</f>
        <v>105.24000000000001</v>
      </c>
      <c r="X59" s="12">
        <f>AVERAGE(F21:F25)</f>
        <v>105.33333333333333</v>
      </c>
      <c r="Y59" s="12"/>
      <c r="Z59" s="12"/>
      <c r="AA59" s="12"/>
      <c r="AB59" s="12"/>
      <c r="AC59" s="12">
        <f>AVERAGE(F43:F46)</f>
        <v>101.88</v>
      </c>
      <c r="AD59" s="12">
        <f>AVERAGE(F47:F51)</f>
        <v>102.88000000000002</v>
      </c>
      <c r="AE59" s="12">
        <f>AVERAGE(F52:F55)</f>
        <v>97.282499999999985</v>
      </c>
      <c r="AF59" s="12">
        <f>AVERAGE(F56:F60)</f>
        <v>92.963999999999999</v>
      </c>
      <c r="AG59" s="4"/>
    </row>
    <row r="60" spans="2:33" x14ac:dyDescent="0.25">
      <c r="B60" s="27">
        <v>53</v>
      </c>
      <c r="C60" s="28">
        <v>12.87</v>
      </c>
      <c r="D60" s="28">
        <f>'[1]53'!$D$37</f>
        <v>9</v>
      </c>
      <c r="E60" s="28" t="s">
        <v>25</v>
      </c>
      <c r="F60" s="28">
        <f>'[1]53'!$G$37</f>
        <v>99.5</v>
      </c>
    </row>
    <row r="61" spans="2:33" ht="15.75" thickBot="1" x14ac:dyDescent="0.3">
      <c r="E61" s="28" t="s">
        <v>34</v>
      </c>
    </row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31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33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S66" s="35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S67" s="35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S68" s="35"/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S69" s="35"/>
      <c r="T69" s="35"/>
    </row>
    <row r="70" spans="2:32" x14ac:dyDescent="0.25">
      <c r="S70" s="35"/>
      <c r="T70" s="35"/>
    </row>
    <row r="71" spans="2:32" x14ac:dyDescent="0.25">
      <c r="S71" s="35"/>
      <c r="T71" s="35"/>
    </row>
    <row r="72" spans="2:32" x14ac:dyDescent="0.25">
      <c r="S72" s="35"/>
    </row>
    <row r="73" spans="2:32" x14ac:dyDescent="0.25">
      <c r="S73" s="35"/>
    </row>
    <row r="74" spans="2:32" x14ac:dyDescent="0.25">
      <c r="S74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Patata</vt:lpstr>
      <vt:lpstr>Patata!Área_de_impresión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2020-10-27T12:01:41Z</cp:lastPrinted>
  <dcterms:created xsi:type="dcterms:W3CDTF">2020-02-25T07:23:09Z</dcterms:created>
  <dcterms:modified xsi:type="dcterms:W3CDTF">2021-01-19T08:55:41Z</dcterms:modified>
</cp:coreProperties>
</file>